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activeTab="2"/>
  </bookViews>
  <sheets>
    <sheet name="2023" sheetId="6" r:id="rId1"/>
    <sheet name="2024" sheetId="8" r:id="rId2"/>
    <sheet name="2025" sheetId="10" r:id="rId3"/>
  </sheets>
  <definedNames>
    <definedName name="_xlnm.Print_Area" localSheetId="0">'2023'!$A$1:$G$15</definedName>
    <definedName name="_xlnm.Print_Area" localSheetId="1">'2024'!$A$1:$G$15</definedName>
    <definedName name="_xlnm.Print_Area" localSheetId="2">'2025'!$A$1:$G$15</definedName>
  </definedNames>
  <calcPr calcId="152511" iterate="1" fullPrecision="0"/>
</workbook>
</file>

<file path=xl/calcChain.xml><?xml version="1.0" encoding="utf-8"?>
<calcChain xmlns="http://schemas.openxmlformats.org/spreadsheetml/2006/main">
  <c r="E13" i="10" l="1"/>
  <c r="F11" i="10" s="1"/>
  <c r="F12" i="10" s="1"/>
  <c r="C13" i="10"/>
  <c r="D10" i="10" s="1"/>
  <c r="C11" i="10"/>
  <c r="C9" i="10"/>
  <c r="F7" i="10" l="1"/>
  <c r="G7" i="10" s="1"/>
  <c r="F9" i="10"/>
  <c r="F10" i="10" s="1"/>
  <c r="G10" i="10" s="1"/>
  <c r="G9" i="10" s="1"/>
  <c r="D9" i="10"/>
  <c r="D12" i="10"/>
  <c r="D11" i="10" l="1"/>
  <c r="G12" i="10"/>
  <c r="G11" i="10" s="1"/>
  <c r="G13" i="10" s="1"/>
  <c r="E13" i="8" l="1"/>
  <c r="C11" i="8"/>
  <c r="C9" i="8"/>
  <c r="C11" i="6"/>
  <c r="C9" i="6"/>
  <c r="E13" i="6"/>
  <c r="F11" i="8" l="1"/>
  <c r="F12" i="8" s="1"/>
  <c r="F9" i="8"/>
  <c r="F11" i="6"/>
  <c r="F12" i="6" s="1"/>
  <c r="F9" i="6"/>
  <c r="F10" i="6" s="1"/>
  <c r="C13" i="6"/>
  <c r="D12" i="6" s="1"/>
  <c r="G12" i="6" s="1"/>
  <c r="G11" i="6" s="1"/>
  <c r="C13" i="8"/>
  <c r="D12" i="8" s="1"/>
  <c r="F7" i="8"/>
  <c r="G7" i="8" s="1"/>
  <c r="F10" i="8"/>
  <c r="F7" i="6"/>
  <c r="G7" i="6" s="1"/>
  <c r="D11" i="6" l="1"/>
  <c r="D10" i="8"/>
  <c r="G10" i="8" s="1"/>
  <c r="G9" i="8" s="1"/>
  <c r="G12" i="8"/>
  <c r="G11" i="8" s="1"/>
  <c r="D11" i="8"/>
  <c r="D10" i="6"/>
  <c r="D9" i="6" s="1"/>
  <c r="D9" i="8" l="1"/>
  <c r="G13" i="8"/>
  <c r="G10" i="6"/>
  <c r="G9" i="6" s="1"/>
  <c r="G13" i="6" s="1"/>
</calcChain>
</file>

<file path=xl/sharedStrings.xml><?xml version="1.0" encoding="utf-8"?>
<sst xmlns="http://schemas.openxmlformats.org/spreadsheetml/2006/main" count="69" uniqueCount="32">
  <si>
    <t>Натальинское МО</t>
  </si>
  <si>
    <t>2.2</t>
  </si>
  <si>
    <t>2.3</t>
  </si>
  <si>
    <t>км</t>
  </si>
  <si>
    <t>ИТОГО:</t>
  </si>
  <si>
    <t>Акцизы</t>
  </si>
  <si>
    <t>Транспортный налог</t>
  </si>
  <si>
    <t>Наименование МО</t>
  </si>
  <si>
    <t>МО город Балаково</t>
  </si>
  <si>
    <t>Натальинское МО, в том числе:</t>
  </si>
  <si>
    <t>Быково-Отрогское МО, в том числе:</t>
  </si>
  <si>
    <t>- дороги прилегающие к Быково-Отрогскому МО</t>
  </si>
  <si>
    <t>- дороги прилегающие к Натальинскому МО</t>
  </si>
  <si>
    <t>по сельским поселениям, из них:</t>
  </si>
  <si>
    <t>Численность населения МО</t>
  </si>
  <si>
    <t>чел.</t>
  </si>
  <si>
    <t xml:space="preserve">  Расчет размера иных межбюджетных трансфертов на осуществление дорожной деятельности, передаваемых из районного бюджета Балаковского муниципального района в бюджеты поселений за счет средств муниципального дорожного фонда и траснпортного налога в 2023 году</t>
  </si>
  <si>
    <t>Сумма на 2023 год, (тыс. руб.)</t>
  </si>
  <si>
    <t xml:space="preserve">  Расчет размера иных межбюджетных трансфертов на осуществление дорожной деятельности, передаваемых из районного бюджета Балаковского муниципального района в бюджеты поселений за счет средств муниципального дорожного фонда и траснпортного налога в 2024 году</t>
  </si>
  <si>
    <t>Сумма на 2024 год, (тыс. руб.)</t>
  </si>
  <si>
    <t>Межбюджетные трансферты в бюджет МО г.Балаково  на 2024 год на дорожную деятельность</t>
  </si>
  <si>
    <t>Протяженность дорог на 01.01.2022г.</t>
  </si>
  <si>
    <t>Межбюджетные трансферты в бюджет МО г.Балаково на 2023 год на дорожную деятельность</t>
  </si>
  <si>
    <t>5=(221000,000/2025651)*гр4</t>
  </si>
  <si>
    <t xml:space="preserve">  Расчет размера иных межбюджетных трансфертов на осуществление дорожной деятельности, передаваемых из районного бюджета Балаковского муниципального района в бюджеты поселений за счет средств муниципального дорожного фонда и траснпортного налога в 2025 году</t>
  </si>
  <si>
    <t>Сумма на 2025 год, (тыс. руб.)</t>
  </si>
  <si>
    <t>Межбюджетные трансферты в бюджет МО г.Балаково  на 2025 год на дорожную деятельность</t>
  </si>
  <si>
    <t>5=(233527,000/202565)*гр4</t>
  </si>
  <si>
    <t>5=(227175,000/202565)*гр4</t>
  </si>
  <si>
    <t>3=(8513,500/139,1)*гр2</t>
  </si>
  <si>
    <t>3=(9008,900/139,1)*гр2</t>
  </si>
  <si>
    <t>3=(22938,400/139,1)*гр2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</si>
</sst>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0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/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165" fontId="2" fillId="0" borderId="1" xfId="0" applyNumberFormat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49" fontId="5" fillId="0" borderId="4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G15"/>
  <sheetViews>
    <sheetView topLeftCell="B1" zoomScale="60" zoomScaleNormal="60" zoomScaleSheetLayoutView="50" workbookViewId="0">
      <selection activeCell="E9" sqref="E9:E11"/>
    </sheetView>
  </sheetViews>
  <sheetFormatPr defaultColWidth="9.28515625" defaultRowHeight="18.75" x14ac:dyDescent="0.25"/>
  <cols>
    <col min="1" max="1" width="7.42578125" style="1" hidden="1" customWidth="1"/>
    <col min="2" max="2" width="38" style="1" customWidth="1"/>
    <col min="3" max="3" width="20.7109375" style="1" customWidth="1"/>
    <col min="4" max="4" width="27.5703125" style="4" customWidth="1"/>
    <col min="5" max="5" width="23.42578125" style="1" customWidth="1"/>
    <col min="6" max="6" width="32.42578125" style="1" customWidth="1"/>
    <col min="7" max="7" width="36.7109375" style="1" customWidth="1"/>
    <col min="8" max="16384" width="9.28515625" style="1"/>
  </cols>
  <sheetData>
    <row r="2" spans="1:7" ht="82.15" customHeight="1" x14ac:dyDescent="0.25">
      <c r="A2" s="31" t="s">
        <v>16</v>
      </c>
      <c r="B2" s="31"/>
      <c r="C2" s="31"/>
      <c r="D2" s="31"/>
      <c r="E2" s="31"/>
      <c r="F2" s="31"/>
      <c r="G2" s="31"/>
    </row>
    <row r="3" spans="1:7" ht="31.15" customHeight="1" x14ac:dyDescent="0.25">
      <c r="B3" s="32" t="s">
        <v>7</v>
      </c>
      <c r="C3" s="33" t="s">
        <v>5</v>
      </c>
      <c r="D3" s="34"/>
      <c r="E3" s="33" t="s">
        <v>6</v>
      </c>
      <c r="F3" s="34"/>
      <c r="G3" s="35" t="s">
        <v>22</v>
      </c>
    </row>
    <row r="4" spans="1:7" s="7" customFormat="1" ht="57.6" customHeight="1" x14ac:dyDescent="0.25">
      <c r="A4" s="38"/>
      <c r="B4" s="32"/>
      <c r="C4" s="28" t="s">
        <v>21</v>
      </c>
      <c r="D4" s="39" t="s">
        <v>17</v>
      </c>
      <c r="E4" s="24" t="s">
        <v>14</v>
      </c>
      <c r="F4" s="41" t="s">
        <v>17</v>
      </c>
      <c r="G4" s="36"/>
    </row>
    <row r="5" spans="1:7" s="7" customFormat="1" ht="18.600000000000001" customHeight="1" x14ac:dyDescent="0.25">
      <c r="A5" s="38"/>
      <c r="B5" s="32"/>
      <c r="C5" s="6" t="s">
        <v>3</v>
      </c>
      <c r="D5" s="40"/>
      <c r="E5" s="6" t="s">
        <v>15</v>
      </c>
      <c r="F5" s="40"/>
      <c r="G5" s="37"/>
    </row>
    <row r="6" spans="1:7" s="4" customFormat="1" ht="27.6" customHeight="1" x14ac:dyDescent="0.25">
      <c r="B6" s="15">
        <v>1</v>
      </c>
      <c r="C6" s="15">
        <v>2</v>
      </c>
      <c r="D6" s="16" t="s">
        <v>29</v>
      </c>
      <c r="E6" s="15">
        <v>4</v>
      </c>
      <c r="F6" s="16" t="s">
        <v>23</v>
      </c>
      <c r="G6" s="15">
        <v>6</v>
      </c>
    </row>
    <row r="7" spans="1:7" s="4" customFormat="1" ht="31.9" customHeight="1" x14ac:dyDescent="0.25">
      <c r="B7" s="18" t="s">
        <v>8</v>
      </c>
      <c r="C7" s="29"/>
      <c r="D7" s="16"/>
      <c r="E7" s="25">
        <v>184297</v>
      </c>
      <c r="F7" s="21">
        <f>(F13/E13)*E7</f>
        <v>201069.46900000001</v>
      </c>
      <c r="G7" s="21">
        <f>F7</f>
        <v>201069.46900000001</v>
      </c>
    </row>
    <row r="8" spans="1:7" s="4" customFormat="1" ht="42" customHeight="1" x14ac:dyDescent="0.25">
      <c r="B8" s="23" t="s">
        <v>13</v>
      </c>
      <c r="C8" s="29"/>
      <c r="D8" s="16"/>
      <c r="E8" s="13"/>
      <c r="F8" s="21"/>
      <c r="G8" s="21"/>
    </row>
    <row r="9" spans="1:7" ht="40.15" customHeight="1" x14ac:dyDescent="0.25">
      <c r="A9" s="5" t="s">
        <v>2</v>
      </c>
      <c r="B9" s="18" t="s">
        <v>10</v>
      </c>
      <c r="C9" s="2">
        <f>C10</f>
        <v>70.3</v>
      </c>
      <c r="D9" s="13">
        <f>D10</f>
        <v>4302.6530000000002</v>
      </c>
      <c r="E9" s="25">
        <v>11881</v>
      </c>
      <c r="F9" s="21">
        <f>((F13/E13)*E9)</f>
        <v>12962.263999999999</v>
      </c>
      <c r="G9" s="21">
        <f>G10</f>
        <v>17264.917000000001</v>
      </c>
    </row>
    <row r="10" spans="1:7" s="10" customFormat="1" ht="44.45" customHeight="1" x14ac:dyDescent="0.25">
      <c r="A10" s="8"/>
      <c r="B10" s="20" t="s">
        <v>11</v>
      </c>
      <c r="C10" s="9">
        <v>70.3</v>
      </c>
      <c r="D10" s="13">
        <f>(D13/C13)*C10</f>
        <v>4302.6530000000002</v>
      </c>
      <c r="E10" s="14"/>
      <c r="F10" s="22">
        <f>F9</f>
        <v>12962.263999999999</v>
      </c>
      <c r="G10" s="22">
        <f>D10+F10</f>
        <v>17264.917000000001</v>
      </c>
    </row>
    <row r="11" spans="1:7" ht="31.15" customHeight="1" x14ac:dyDescent="0.25">
      <c r="A11" s="5" t="s">
        <v>0</v>
      </c>
      <c r="B11" s="19" t="s">
        <v>9</v>
      </c>
      <c r="C11" s="2">
        <f>C12</f>
        <v>68.8</v>
      </c>
      <c r="D11" s="13">
        <f>D12</f>
        <v>4210.8469999999998</v>
      </c>
      <c r="E11" s="25">
        <v>6387</v>
      </c>
      <c r="F11" s="21">
        <f>(F13/E13)*E11</f>
        <v>6968.2669999999998</v>
      </c>
      <c r="G11" s="21">
        <f>G12</f>
        <v>11179.114</v>
      </c>
    </row>
    <row r="12" spans="1:7" s="10" customFormat="1" ht="42" customHeight="1" x14ac:dyDescent="0.25">
      <c r="A12" s="8"/>
      <c r="B12" s="20" t="s">
        <v>12</v>
      </c>
      <c r="C12" s="9">
        <v>68.8</v>
      </c>
      <c r="D12" s="13">
        <f>(D13/C13)*C12</f>
        <v>4210.8469999999998</v>
      </c>
      <c r="E12" s="9"/>
      <c r="F12" s="22">
        <f>F11</f>
        <v>6968.2669999999998</v>
      </c>
      <c r="G12" s="22">
        <f>D12+F12</f>
        <v>11179.114</v>
      </c>
    </row>
    <row r="13" spans="1:7" ht="31.9" customHeight="1" x14ac:dyDescent="0.25">
      <c r="A13" s="5" t="s">
        <v>1</v>
      </c>
      <c r="B13" s="15" t="s">
        <v>4</v>
      </c>
      <c r="C13" s="3">
        <f>C11+C9+C7</f>
        <v>139.1</v>
      </c>
      <c r="D13" s="12">
        <v>8513.5</v>
      </c>
      <c r="E13" s="26">
        <f>E9+E11+E7</f>
        <v>202565</v>
      </c>
      <c r="F13" s="12">
        <v>221000</v>
      </c>
      <c r="G13" s="12">
        <f>G9+G11+G7</f>
        <v>229513.5</v>
      </c>
    </row>
    <row r="14" spans="1:7" x14ac:dyDescent="0.3">
      <c r="B14" s="11"/>
      <c r="C14" s="30"/>
      <c r="D14" s="17"/>
    </row>
    <row r="15" spans="1:7" x14ac:dyDescent="0.3">
      <c r="B15" s="11"/>
      <c r="D15" s="27"/>
    </row>
  </sheetData>
  <mergeCells count="8">
    <mergeCell ref="A2:G2"/>
    <mergeCell ref="B3:B5"/>
    <mergeCell ref="C3:D3"/>
    <mergeCell ref="E3:F3"/>
    <mergeCell ref="G3:G5"/>
    <mergeCell ref="A4:A5"/>
    <mergeCell ref="D4:D5"/>
    <mergeCell ref="F4:F5"/>
  </mergeCells>
  <pageMargins left="0.35433070866141736" right="0.19685039370078741" top="0.39370078740157483" bottom="0.39370078740157483" header="0.31496062992125984" footer="0.31496062992125984"/>
  <pageSetup paperSize="9" scale="76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G15"/>
  <sheetViews>
    <sheetView topLeftCell="B1" zoomScale="60" zoomScaleNormal="60" zoomScaleSheetLayoutView="50" workbookViewId="0">
      <selection activeCell="H8" sqref="H8"/>
    </sheetView>
  </sheetViews>
  <sheetFormatPr defaultColWidth="9.28515625" defaultRowHeight="18.75" x14ac:dyDescent="0.25"/>
  <cols>
    <col min="1" max="1" width="7.42578125" style="1" hidden="1" customWidth="1"/>
    <col min="2" max="2" width="38" style="1" customWidth="1"/>
    <col min="3" max="3" width="20.7109375" style="1" customWidth="1"/>
    <col min="4" max="4" width="27.140625" style="4" customWidth="1"/>
    <col min="5" max="5" width="23.42578125" style="1" customWidth="1"/>
    <col min="6" max="6" width="32.42578125" style="1" customWidth="1"/>
    <col min="7" max="7" width="36.7109375" style="1" customWidth="1"/>
    <col min="8" max="16384" width="9.28515625" style="1"/>
  </cols>
  <sheetData>
    <row r="2" spans="1:7" ht="82.15" customHeight="1" x14ac:dyDescent="0.25">
      <c r="A2" s="31" t="s">
        <v>18</v>
      </c>
      <c r="B2" s="31"/>
      <c r="C2" s="31"/>
      <c r="D2" s="31"/>
      <c r="E2" s="31"/>
      <c r="F2" s="31"/>
      <c r="G2" s="31"/>
    </row>
    <row r="3" spans="1:7" ht="31.15" customHeight="1" x14ac:dyDescent="0.25">
      <c r="B3" s="32" t="s">
        <v>7</v>
      </c>
      <c r="C3" s="33" t="s">
        <v>5</v>
      </c>
      <c r="D3" s="34"/>
      <c r="E3" s="33" t="s">
        <v>6</v>
      </c>
      <c r="F3" s="34"/>
      <c r="G3" s="35" t="s">
        <v>20</v>
      </c>
    </row>
    <row r="4" spans="1:7" s="7" customFormat="1" ht="57.6" customHeight="1" x14ac:dyDescent="0.25">
      <c r="A4" s="38"/>
      <c r="B4" s="32"/>
      <c r="C4" s="28" t="s">
        <v>21</v>
      </c>
      <c r="D4" s="39" t="s">
        <v>19</v>
      </c>
      <c r="E4" s="24" t="s">
        <v>14</v>
      </c>
      <c r="F4" s="41" t="s">
        <v>19</v>
      </c>
      <c r="G4" s="36"/>
    </row>
    <row r="5" spans="1:7" s="7" customFormat="1" ht="18.600000000000001" customHeight="1" x14ac:dyDescent="0.25">
      <c r="A5" s="38"/>
      <c r="B5" s="32"/>
      <c r="C5" s="6" t="s">
        <v>3</v>
      </c>
      <c r="D5" s="40"/>
      <c r="E5" s="6" t="s">
        <v>15</v>
      </c>
      <c r="F5" s="40"/>
      <c r="G5" s="37"/>
    </row>
    <row r="6" spans="1:7" s="4" customFormat="1" ht="27.6" customHeight="1" x14ac:dyDescent="0.25">
      <c r="B6" s="15">
        <v>1</v>
      </c>
      <c r="C6" s="15">
        <v>2</v>
      </c>
      <c r="D6" s="16" t="s">
        <v>30</v>
      </c>
      <c r="E6" s="15">
        <v>4</v>
      </c>
      <c r="F6" s="16" t="s">
        <v>28</v>
      </c>
      <c r="G6" s="15">
        <v>6</v>
      </c>
    </row>
    <row r="7" spans="1:7" s="4" customFormat="1" ht="31.9" customHeight="1" x14ac:dyDescent="0.25">
      <c r="B7" s="18" t="s">
        <v>8</v>
      </c>
      <c r="C7" s="15"/>
      <c r="D7" s="16"/>
      <c r="E7" s="25">
        <v>184297</v>
      </c>
      <c r="F7" s="21">
        <f>(F13/E13)*E7</f>
        <v>206687.587</v>
      </c>
      <c r="G7" s="21">
        <f>F7</f>
        <v>206687.587</v>
      </c>
    </row>
    <row r="8" spans="1:7" s="4" customFormat="1" ht="42" customHeight="1" x14ac:dyDescent="0.25">
      <c r="B8" s="23" t="s">
        <v>13</v>
      </c>
      <c r="C8" s="15"/>
      <c r="D8" s="16"/>
      <c r="E8" s="13"/>
      <c r="F8" s="21"/>
      <c r="G8" s="21"/>
    </row>
    <row r="9" spans="1:7" ht="40.15" customHeight="1" x14ac:dyDescent="0.25">
      <c r="A9" s="5" t="s">
        <v>2</v>
      </c>
      <c r="B9" s="18" t="s">
        <v>10</v>
      </c>
      <c r="C9" s="2">
        <f>C10</f>
        <v>70.3</v>
      </c>
      <c r="D9" s="13">
        <f>D10</f>
        <v>4553.0240000000003</v>
      </c>
      <c r="E9" s="25">
        <v>11881</v>
      </c>
      <c r="F9" s="21">
        <f>((F13/E13)*E9)-0.0005</f>
        <v>13324.444</v>
      </c>
      <c r="G9" s="21">
        <f>G10</f>
        <v>17877.468000000001</v>
      </c>
    </row>
    <row r="10" spans="1:7" s="10" customFormat="1" ht="44.45" customHeight="1" x14ac:dyDescent="0.25">
      <c r="A10" s="8"/>
      <c r="B10" s="20" t="s">
        <v>11</v>
      </c>
      <c r="C10" s="9">
        <v>70.3</v>
      </c>
      <c r="D10" s="13">
        <f>(D13/C13)*C10</f>
        <v>4553.0240000000003</v>
      </c>
      <c r="E10" s="14"/>
      <c r="F10" s="22">
        <f>F9</f>
        <v>13324.444</v>
      </c>
      <c r="G10" s="22">
        <f>D10+F10</f>
        <v>17877.468000000001</v>
      </c>
    </row>
    <row r="11" spans="1:7" ht="31.15" customHeight="1" x14ac:dyDescent="0.25">
      <c r="A11" s="5" t="s">
        <v>0</v>
      </c>
      <c r="B11" s="19" t="s">
        <v>9</v>
      </c>
      <c r="C11" s="2">
        <f>C12</f>
        <v>68.8</v>
      </c>
      <c r="D11" s="13">
        <f>D12</f>
        <v>4455.8760000000002</v>
      </c>
      <c r="E11" s="25">
        <v>6387</v>
      </c>
      <c r="F11" s="21">
        <f>((F13/E13)*E11)</f>
        <v>7162.9690000000001</v>
      </c>
      <c r="G11" s="21">
        <f>G12</f>
        <v>11618.844999999999</v>
      </c>
    </row>
    <row r="12" spans="1:7" s="10" customFormat="1" ht="42" customHeight="1" x14ac:dyDescent="0.25">
      <c r="A12" s="8"/>
      <c r="B12" s="20" t="s">
        <v>12</v>
      </c>
      <c r="C12" s="9">
        <v>68.8</v>
      </c>
      <c r="D12" s="13">
        <f>(D13/C13)*C12</f>
        <v>4455.8760000000002</v>
      </c>
      <c r="E12" s="9"/>
      <c r="F12" s="22">
        <f>F11</f>
        <v>7162.9690000000001</v>
      </c>
      <c r="G12" s="22">
        <f>D12+F12</f>
        <v>11618.844999999999</v>
      </c>
    </row>
    <row r="13" spans="1:7" ht="31.9" customHeight="1" x14ac:dyDescent="0.25">
      <c r="A13" s="5" t="s">
        <v>1</v>
      </c>
      <c r="B13" s="15" t="s">
        <v>4</v>
      </c>
      <c r="C13" s="3">
        <f>C11+C9+C7</f>
        <v>139.1</v>
      </c>
      <c r="D13" s="12">
        <v>9008.9</v>
      </c>
      <c r="E13" s="26">
        <f>E9+E11+E7</f>
        <v>202565</v>
      </c>
      <c r="F13" s="12">
        <v>227175</v>
      </c>
      <c r="G13" s="12">
        <f>G9+G11+G7</f>
        <v>236183.9</v>
      </c>
    </row>
    <row r="14" spans="1:7" x14ac:dyDescent="0.3">
      <c r="B14" s="11"/>
      <c r="D14" s="17"/>
    </row>
    <row r="15" spans="1:7" x14ac:dyDescent="0.3">
      <c r="B15" s="11"/>
      <c r="D15" s="27"/>
    </row>
  </sheetData>
  <mergeCells count="8">
    <mergeCell ref="A2:G2"/>
    <mergeCell ref="B3:B5"/>
    <mergeCell ref="C3:D3"/>
    <mergeCell ref="E3:F3"/>
    <mergeCell ref="G3:G5"/>
    <mergeCell ref="A4:A5"/>
    <mergeCell ref="D4:D5"/>
    <mergeCell ref="F4:F5"/>
  </mergeCells>
  <pageMargins left="0.35433070866141736" right="0.19685039370078741" top="0.39370078740157483" bottom="0.39370078740157483" header="0.31496062992125984" footer="0.31496062992125984"/>
  <pageSetup paperSize="9" scale="76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G15"/>
  <sheetViews>
    <sheetView tabSelected="1" topLeftCell="B1" zoomScale="60" zoomScaleNormal="60" zoomScaleSheetLayoutView="50" workbookViewId="0">
      <selection activeCell="E9" sqref="E9:E11"/>
    </sheetView>
  </sheetViews>
  <sheetFormatPr defaultColWidth="9.28515625" defaultRowHeight="18.75" x14ac:dyDescent="0.25"/>
  <cols>
    <col min="1" max="1" width="7.42578125" style="1" hidden="1" customWidth="1"/>
    <col min="2" max="2" width="38" style="1" customWidth="1"/>
    <col min="3" max="3" width="20.7109375" style="1" customWidth="1"/>
    <col min="4" max="4" width="27.140625" style="4" customWidth="1"/>
    <col min="5" max="5" width="23.42578125" style="1" customWidth="1"/>
    <col min="6" max="6" width="32.42578125" style="1" customWidth="1"/>
    <col min="7" max="7" width="36.7109375" style="1" customWidth="1"/>
    <col min="8" max="16384" width="9.28515625" style="1"/>
  </cols>
  <sheetData>
    <row r="2" spans="1:7" ht="82.15" customHeight="1" x14ac:dyDescent="0.25">
      <c r="A2" s="31" t="s">
        <v>24</v>
      </c>
      <c r="B2" s="31"/>
      <c r="C2" s="31"/>
      <c r="D2" s="31"/>
      <c r="E2" s="31"/>
      <c r="F2" s="31"/>
      <c r="G2" s="31"/>
    </row>
    <row r="3" spans="1:7" ht="31.15" customHeight="1" x14ac:dyDescent="0.25">
      <c r="B3" s="32" t="s">
        <v>7</v>
      </c>
      <c r="C3" s="33" t="s">
        <v>5</v>
      </c>
      <c r="D3" s="34"/>
      <c r="E3" s="33" t="s">
        <v>6</v>
      </c>
      <c r="F3" s="34"/>
      <c r="G3" s="35" t="s">
        <v>26</v>
      </c>
    </row>
    <row r="4" spans="1:7" s="7" customFormat="1" ht="57.6" customHeight="1" x14ac:dyDescent="0.25">
      <c r="A4" s="38"/>
      <c r="B4" s="32"/>
      <c r="C4" s="28" t="s">
        <v>21</v>
      </c>
      <c r="D4" s="39" t="s">
        <v>25</v>
      </c>
      <c r="E4" s="24" t="s">
        <v>14</v>
      </c>
      <c r="F4" s="39" t="s">
        <v>25</v>
      </c>
      <c r="G4" s="36"/>
    </row>
    <row r="5" spans="1:7" s="7" customFormat="1" ht="18.600000000000001" customHeight="1" x14ac:dyDescent="0.25">
      <c r="A5" s="38"/>
      <c r="B5" s="32"/>
      <c r="C5" s="6" t="s">
        <v>3</v>
      </c>
      <c r="D5" s="40"/>
      <c r="E5" s="6" t="s">
        <v>15</v>
      </c>
      <c r="F5" s="40"/>
      <c r="G5" s="37"/>
    </row>
    <row r="6" spans="1:7" s="4" customFormat="1" ht="27.6" customHeight="1" x14ac:dyDescent="0.25">
      <c r="B6" s="15">
        <v>1</v>
      </c>
      <c r="C6" s="15">
        <v>2</v>
      </c>
      <c r="D6" s="16" t="s">
        <v>31</v>
      </c>
      <c r="E6" s="15">
        <v>4</v>
      </c>
      <c r="F6" s="16" t="s">
        <v>27</v>
      </c>
      <c r="G6" s="15">
        <v>6</v>
      </c>
    </row>
    <row r="7" spans="1:7" s="4" customFormat="1" ht="31.9" customHeight="1" x14ac:dyDescent="0.25">
      <c r="B7" s="18" t="s">
        <v>8</v>
      </c>
      <c r="C7" s="15"/>
      <c r="D7" s="16"/>
      <c r="E7" s="25">
        <v>184297</v>
      </c>
      <c r="F7" s="21">
        <f>(F13/E13)*E7</f>
        <v>212466.742</v>
      </c>
      <c r="G7" s="21">
        <f>F7</f>
        <v>212466.742</v>
      </c>
    </row>
    <row r="8" spans="1:7" s="4" customFormat="1" ht="42" customHeight="1" x14ac:dyDescent="0.25">
      <c r="B8" s="23" t="s">
        <v>13</v>
      </c>
      <c r="C8" s="15"/>
      <c r="D8" s="16"/>
      <c r="E8" s="13"/>
      <c r="F8" s="21"/>
      <c r="G8" s="21"/>
    </row>
    <row r="9" spans="1:7" ht="40.15" customHeight="1" x14ac:dyDescent="0.25">
      <c r="A9" s="5" t="s">
        <v>2</v>
      </c>
      <c r="B9" s="18" t="s">
        <v>10</v>
      </c>
      <c r="C9" s="2">
        <f>C10</f>
        <v>70.3</v>
      </c>
      <c r="D9" s="13">
        <f>D10</f>
        <v>11592.879000000001</v>
      </c>
      <c r="E9" s="25">
        <v>11881</v>
      </c>
      <c r="F9" s="21">
        <f>((F13/E13)*E9)</f>
        <v>13697.007</v>
      </c>
      <c r="G9" s="21">
        <f>G10</f>
        <v>25289.885999999999</v>
      </c>
    </row>
    <row r="10" spans="1:7" s="10" customFormat="1" ht="44.45" customHeight="1" x14ac:dyDescent="0.25">
      <c r="A10" s="8"/>
      <c r="B10" s="20" t="s">
        <v>11</v>
      </c>
      <c r="C10" s="9">
        <v>70.3</v>
      </c>
      <c r="D10" s="13">
        <f>(D13/C13)*C10</f>
        <v>11592.879000000001</v>
      </c>
      <c r="E10" s="14"/>
      <c r="F10" s="22">
        <f>F9</f>
        <v>13697.007</v>
      </c>
      <c r="G10" s="22">
        <f>D10+F10</f>
        <v>25289.885999999999</v>
      </c>
    </row>
    <row r="11" spans="1:7" ht="31.15" customHeight="1" x14ac:dyDescent="0.25">
      <c r="A11" s="5" t="s">
        <v>0</v>
      </c>
      <c r="B11" s="19" t="s">
        <v>9</v>
      </c>
      <c r="C11" s="2">
        <f>C12</f>
        <v>68.8</v>
      </c>
      <c r="D11" s="13">
        <f>D12</f>
        <v>11345.521000000001</v>
      </c>
      <c r="E11" s="25">
        <v>6387</v>
      </c>
      <c r="F11" s="21">
        <f>((F13/E13)*E11)-0.0005</f>
        <v>7363.2510000000002</v>
      </c>
      <c r="G11" s="21">
        <f>G12</f>
        <v>18708.772000000001</v>
      </c>
    </row>
    <row r="12" spans="1:7" s="10" customFormat="1" ht="42" customHeight="1" x14ac:dyDescent="0.25">
      <c r="A12" s="8"/>
      <c r="B12" s="20" t="s">
        <v>12</v>
      </c>
      <c r="C12" s="9">
        <v>68.8</v>
      </c>
      <c r="D12" s="13">
        <f>(D13/C13)*C12</f>
        <v>11345.521000000001</v>
      </c>
      <c r="E12" s="9"/>
      <c r="F12" s="22">
        <f>F11</f>
        <v>7363.2510000000002</v>
      </c>
      <c r="G12" s="22">
        <f>D12+F12</f>
        <v>18708.772000000001</v>
      </c>
    </row>
    <row r="13" spans="1:7" ht="31.9" customHeight="1" x14ac:dyDescent="0.25">
      <c r="A13" s="5" t="s">
        <v>1</v>
      </c>
      <c r="B13" s="15" t="s">
        <v>4</v>
      </c>
      <c r="C13" s="3">
        <f>C11+C9+C7</f>
        <v>139.1</v>
      </c>
      <c r="D13" s="12">
        <v>22938.400000000001</v>
      </c>
      <c r="E13" s="26">
        <f>E9+E11+E7</f>
        <v>202565</v>
      </c>
      <c r="F13" s="12">
        <v>233527</v>
      </c>
      <c r="G13" s="12">
        <f>G9+G11+G7</f>
        <v>256465.4</v>
      </c>
    </row>
    <row r="14" spans="1:7" x14ac:dyDescent="0.3">
      <c r="B14" s="11"/>
      <c r="D14" s="17"/>
    </row>
    <row r="15" spans="1:7" x14ac:dyDescent="0.3">
      <c r="B15" s="11"/>
      <c r="D15" s="27"/>
    </row>
  </sheetData>
  <mergeCells count="8">
    <mergeCell ref="A2:G2"/>
    <mergeCell ref="B3:B5"/>
    <mergeCell ref="C3:D3"/>
    <mergeCell ref="E3:F3"/>
    <mergeCell ref="G3:G5"/>
    <mergeCell ref="A4:A5"/>
    <mergeCell ref="D4:D5"/>
    <mergeCell ref="F4:F5"/>
  </mergeCells>
  <pageMargins left="0.35433070866141736" right="0.19685039370078741" top="0.39370078740157483" bottom="0.39370078740157483" header="0.31496062992125984" footer="0.31496062992125984"/>
  <pageSetup paperSize="9" scale="76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2023</vt:lpstr>
      <vt:lpstr>2024</vt:lpstr>
      <vt:lpstr>2025</vt:lpstr>
      <vt:lpstr>'2023'!Область_печати</vt:lpstr>
      <vt:lpstr>'2024'!Область_печати</vt:lpstr>
      <vt:lpstr>'2025'!Область_печати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2022-11-08T11:37:51Z</dcterms:modified>
</cp:coreProperties>
</file>