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" sheetId="6" r:id="rId1"/>
    <sheet name="2023" sheetId="7" r:id="rId2"/>
    <sheet name="2024" sheetId="8" r:id="rId3"/>
  </sheets>
  <definedNames>
    <definedName name="_xlnm.Print_Area" localSheetId="0">'2022'!$A$1:$G$15</definedName>
    <definedName name="_xlnm.Print_Area" localSheetId="1">'2023'!$A$1:$G$15</definedName>
    <definedName name="_xlnm.Print_Area" localSheetId="2">'2024'!$A$1:$G$15</definedName>
  </definedNames>
  <calcPr calcId="124519" iterate="1" fullPrecision="0"/>
</workbook>
</file>

<file path=xl/calcChain.xml><?xml version="1.0" encoding="utf-8"?>
<calcChain xmlns="http://schemas.openxmlformats.org/spreadsheetml/2006/main">
  <c r="G12" i="6"/>
  <c r="F11" i="8"/>
  <c r="E13"/>
  <c r="C11"/>
  <c r="C13" s="1"/>
  <c r="C9"/>
  <c r="F11" i="7"/>
  <c r="D12"/>
  <c r="F9"/>
  <c r="D10"/>
  <c r="E13"/>
  <c r="C11"/>
  <c r="C13" s="1"/>
  <c r="C9"/>
  <c r="C11" i="6"/>
  <c r="C13" s="1"/>
  <c r="D12" s="1"/>
  <c r="C9"/>
  <c r="E13"/>
  <c r="F11" s="1"/>
  <c r="F12" s="1"/>
  <c r="F12" i="8" l="1"/>
  <c r="D12"/>
  <c r="D10"/>
  <c r="F7"/>
  <c r="G7" s="1"/>
  <c r="F9"/>
  <c r="F10" s="1"/>
  <c r="F12" i="7"/>
  <c r="G12" s="1"/>
  <c r="F10"/>
  <c r="F7"/>
  <c r="G7" s="1"/>
  <c r="F7" i="6"/>
  <c r="G7" s="1"/>
  <c r="F9"/>
  <c r="F10" s="1"/>
  <c r="D11"/>
  <c r="G11"/>
  <c r="D9" i="8" l="1"/>
  <c r="G10"/>
  <c r="G9" s="1"/>
  <c r="G13" s="1"/>
  <c r="G12"/>
  <c r="G11" s="1"/>
  <c r="D11"/>
  <c r="D11" i="7"/>
  <c r="G11"/>
  <c r="G10"/>
  <c r="G9" s="1"/>
  <c r="D9"/>
  <c r="D10" i="6"/>
  <c r="D9" s="1"/>
  <c r="G13" i="7" l="1"/>
  <c r="G10" i="6"/>
  <c r="G9" s="1"/>
  <c r="G13" s="1"/>
</calcChain>
</file>

<file path=xl/sharedStrings.xml><?xml version="1.0" encoding="utf-8"?>
<sst xmlns="http://schemas.openxmlformats.org/spreadsheetml/2006/main" count="69" uniqueCount="32">
  <si>
    <t>Натальинское МО</t>
  </si>
  <si>
    <t>2.2</t>
  </si>
  <si>
    <t>2.3</t>
  </si>
  <si>
    <t>км</t>
  </si>
  <si>
    <t>ИТОГО:</t>
  </si>
  <si>
    <t>Акцизы</t>
  </si>
  <si>
    <t>Транспортный налог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</si>
  <si>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</si>
  <si>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</si>
  <si>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</si>
  <si>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</si>
  <si>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</si>
  <si>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прилегающие к Натальинскому МО</t>
  </si>
  <si>
    <t>по сельским поселениям, из них:</t>
  </si>
  <si>
    <t>Протяженность дорог на 01.01.2021г.</t>
  </si>
  <si>
    <t>Сумма на 2022 год, (тыс. руб.)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</si>
  <si>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2022 году</t>
  </si>
  <si>
    <t>Численность населения МО</t>
  </si>
  <si>
    <t>чел.</t>
  </si>
  <si>
    <t>3=(7508,936/139,1)*гр2</t>
  </si>
  <si>
    <t>5=(216877,500/204711)*гр4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</si>
  <si>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2023 году</t>
  </si>
  <si>
    <t>Сумма на 2023 год, (тыс. руб.)</t>
  </si>
  <si>
    <t>3=(7625,100/139,1)*гр2</t>
  </si>
  <si>
    <t>5=(219694,900/204711)*гр4</t>
  </si>
  <si>
    <t>Межбюджетные трансферты в бюджет МО г.Балаково  на 2022 год на дорожную деятельность</t>
  </si>
  <si>
    <t>Межбюджетные трансферты в бюджет МО г.Балаково  на 2023 год на дорожную деятельность</t>
  </si>
  <si>
    <t xml:space="preserve">  Расчет размера иных межбюджетных трансфертов на осуществление дорожной деятельности, передаваемых из районного бюджета Балаковского муниципального района в бюджеты поселений за счет средств муниципального дорожного фонда и траснпортного налога в 2024 году</t>
  </si>
  <si>
    <t>Сумма на 2024 год, (тыс. руб.)</t>
  </si>
  <si>
    <t>Межбюджетные трансферты в бюджет МО г.Балаково  на 2024 год на дорожную деятельность</t>
  </si>
  <si>
    <t>3=(7836,200/139,1)*гр2</t>
  </si>
  <si>
    <t>5=(222584,400/204711)*гр4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</si>
</sst>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G15"/>
  <sheetViews>
    <sheetView tabSelected="1" topLeftCell="B4" zoomScale="60" zoomScaleNormal="60" zoomScaleSheetLayoutView="50" workbookViewId="0">
      <selection activeCell="G13" sqref="G13"/>
    </sheetView>
  </sheetViews>
  <sheetFormatPr defaultColWidth="9.21875" defaultRowHeight="18"/>
  <cols>
    <col min="1" max="1" width="7.44140625" style="1" hidden="1" customWidth="1"/>
    <col min="2" max="2" width="38" style="1" customWidth="1"/>
    <col min="3" max="3" width="20.6640625" style="1" customWidth="1"/>
    <col min="4" max="4" width="25.44140625" style="4" customWidth="1"/>
    <col min="5" max="5" width="23.44140625" style="1" customWidth="1"/>
    <col min="6" max="6" width="32.44140625" style="1" customWidth="1"/>
    <col min="7" max="7" width="36.77734375" style="1" customWidth="1"/>
    <col min="8" max="16384" width="9.21875" style="1"/>
  </cols>
  <sheetData>
    <row r="2" spans="1:7" ht="82.2" customHeight="1">
      <c r="A2" s="30" t="s">
        <v>16</v>
      </c>
      <c r="B2" s="30"/>
      <c r="C2" s="30"/>
      <c r="D2" s="30"/>
      <c r="E2" s="30"/>
      <c r="F2" s="30"/>
      <c r="G2" s="30"/>
    </row>
    <row r="3" spans="1:7" ht="31.2" customHeight="1">
      <c r="B3" s="31" t="s">
        <v>7</v>
      </c>
      <c r="C3" s="32" t="s">
        <v>5</v>
      </c>
      <c r="D3" s="33"/>
      <c r="E3" s="32" t="s">
        <v>6</v>
      </c>
      <c r="F3" s="33"/>
      <c r="G3" s="34" t="s">
        <v>25</v>
      </c>
    </row>
    <row r="4" spans="1:7" s="7" customFormat="1" ht="57.6" customHeight="1">
      <c r="A4" s="37"/>
      <c r="B4" s="31"/>
      <c r="C4" s="29" t="s">
        <v>14</v>
      </c>
      <c r="D4" s="38" t="s">
        <v>15</v>
      </c>
      <c r="E4" s="24" t="s">
        <v>17</v>
      </c>
      <c r="F4" s="40" t="s">
        <v>15</v>
      </c>
      <c r="G4" s="35"/>
    </row>
    <row r="5" spans="1:7" s="7" customFormat="1" ht="18.600000000000001" customHeight="1">
      <c r="A5" s="37"/>
      <c r="B5" s="31"/>
      <c r="C5" s="6" t="s">
        <v>3</v>
      </c>
      <c r="D5" s="39"/>
      <c r="E5" s="6" t="s">
        <v>18</v>
      </c>
      <c r="F5" s="39"/>
      <c r="G5" s="36"/>
    </row>
    <row r="6" spans="1:7" s="4" customFormat="1" ht="27.6" customHeight="1">
      <c r="B6" s="15">
        <v>1</v>
      </c>
      <c r="C6" s="15">
        <v>2</v>
      </c>
      <c r="D6" s="16" t="s">
        <v>19</v>
      </c>
      <c r="E6" s="15">
        <v>4</v>
      </c>
      <c r="F6" s="16" t="s">
        <v>20</v>
      </c>
      <c r="G6" s="15">
        <v>6</v>
      </c>
    </row>
    <row r="7" spans="1:7" s="4" customFormat="1" ht="31.8" customHeight="1">
      <c r="B7" s="18" t="s">
        <v>8</v>
      </c>
      <c r="C7" s="15"/>
      <c r="D7" s="16"/>
      <c r="E7" s="25">
        <v>186012</v>
      </c>
      <c r="F7" s="21">
        <f>(F13/E13)*E7</f>
        <v>197067.17</v>
      </c>
      <c r="G7" s="21">
        <f>F7</f>
        <v>197067.17</v>
      </c>
    </row>
    <row r="8" spans="1:7" s="4" customFormat="1" ht="42" customHeight="1">
      <c r="B8" s="23" t="s">
        <v>13</v>
      </c>
      <c r="C8" s="15"/>
      <c r="D8" s="16"/>
      <c r="E8" s="21"/>
      <c r="F8" s="21"/>
      <c r="G8" s="21"/>
    </row>
    <row r="9" spans="1:7" ht="40.200000000000003" customHeight="1">
      <c r="A9" s="5" t="s">
        <v>2</v>
      </c>
      <c r="B9" s="18" t="s">
        <v>10</v>
      </c>
      <c r="C9" s="2">
        <f>C10</f>
        <v>70.3</v>
      </c>
      <c r="D9" s="13">
        <f>D10</f>
        <v>3794.9549999999999</v>
      </c>
      <c r="E9" s="26">
        <v>12179</v>
      </c>
      <c r="F9" s="21">
        <f>((F13/E13)*E9)+0.001</f>
        <v>12902.83</v>
      </c>
      <c r="G9" s="21">
        <f>G10</f>
        <v>16697.785</v>
      </c>
    </row>
    <row r="10" spans="1:7" s="10" customFormat="1" ht="44.4" customHeight="1">
      <c r="A10" s="8"/>
      <c r="B10" s="20" t="s">
        <v>11</v>
      </c>
      <c r="C10" s="9">
        <v>70.3</v>
      </c>
      <c r="D10" s="13">
        <f>(D13/C13)*C10</f>
        <v>3794.9549999999999</v>
      </c>
      <c r="E10" s="14"/>
      <c r="F10" s="22">
        <f>F9</f>
        <v>12902.83</v>
      </c>
      <c r="G10" s="22">
        <f>D10+F10</f>
        <v>16697.785</v>
      </c>
    </row>
    <row r="11" spans="1:7" ht="31.2" customHeight="1">
      <c r="A11" s="5" t="s">
        <v>0</v>
      </c>
      <c r="B11" s="19" t="s">
        <v>9</v>
      </c>
      <c r="C11" s="2">
        <f>C12</f>
        <v>68.8</v>
      </c>
      <c r="D11" s="13">
        <f>D12</f>
        <v>3713.9810000000002</v>
      </c>
      <c r="E11" s="26">
        <v>6520</v>
      </c>
      <c r="F11" s="21">
        <f>(F13/E13)*E11</f>
        <v>6907.5</v>
      </c>
      <c r="G11" s="21">
        <f>G12</f>
        <v>10621.481</v>
      </c>
    </row>
    <row r="12" spans="1:7" s="10" customFormat="1" ht="42" customHeight="1">
      <c r="A12" s="8"/>
      <c r="B12" s="20" t="s">
        <v>12</v>
      </c>
      <c r="C12" s="9">
        <v>68.8</v>
      </c>
      <c r="D12" s="13">
        <f>(D13/C13)*C12</f>
        <v>3713.9810000000002</v>
      </c>
      <c r="E12" s="9"/>
      <c r="F12" s="22">
        <f>F11</f>
        <v>6907.5</v>
      </c>
      <c r="G12" s="22">
        <f>D12+F12</f>
        <v>10621.481</v>
      </c>
    </row>
    <row r="13" spans="1:7" ht="31.8" customHeight="1">
      <c r="A13" s="5" t="s">
        <v>1</v>
      </c>
      <c r="B13" s="15" t="s">
        <v>4</v>
      </c>
      <c r="C13" s="3">
        <f>C11+C9+C7</f>
        <v>139.1</v>
      </c>
      <c r="D13" s="12">
        <v>7508.9359999999997</v>
      </c>
      <c r="E13" s="27">
        <f>E9+E11+E7</f>
        <v>204711</v>
      </c>
      <c r="F13" s="12">
        <v>216877.5</v>
      </c>
      <c r="G13" s="12">
        <f>G9+G11+G7</f>
        <v>224386.43599999999</v>
      </c>
    </row>
    <row r="14" spans="1:7">
      <c r="B14" s="11"/>
      <c r="D14" s="17"/>
    </row>
    <row r="15" spans="1:7">
      <c r="B15" s="11"/>
      <c r="D15" s="28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G15"/>
  <sheetViews>
    <sheetView topLeftCell="B1" zoomScale="60" zoomScaleNormal="60" zoomScaleSheetLayoutView="50" workbookViewId="0">
      <selection activeCell="G6" sqref="G6"/>
    </sheetView>
  </sheetViews>
  <sheetFormatPr defaultColWidth="9.21875" defaultRowHeight="18"/>
  <cols>
    <col min="1" max="1" width="7.44140625" style="1" hidden="1" customWidth="1"/>
    <col min="2" max="2" width="38" style="1" customWidth="1"/>
    <col min="3" max="3" width="20.6640625" style="1" customWidth="1"/>
    <col min="4" max="4" width="25.44140625" style="4" customWidth="1"/>
    <col min="5" max="5" width="23.44140625" style="1" customWidth="1"/>
    <col min="6" max="6" width="32.44140625" style="1" customWidth="1"/>
    <col min="7" max="7" width="36.77734375" style="1" customWidth="1"/>
    <col min="8" max="16384" width="9.21875" style="1"/>
  </cols>
  <sheetData>
    <row r="2" spans="1:7" ht="82.2" customHeight="1">
      <c r="A2" s="30" t="s">
        <v>21</v>
      </c>
      <c r="B2" s="30"/>
      <c r="C2" s="30"/>
      <c r="D2" s="30"/>
      <c r="E2" s="30"/>
      <c r="F2" s="30"/>
      <c r="G2" s="30"/>
    </row>
    <row r="3" spans="1:7" ht="31.2" customHeight="1">
      <c r="B3" s="31" t="s">
        <v>7</v>
      </c>
      <c r="C3" s="32" t="s">
        <v>5</v>
      </c>
      <c r="D3" s="33"/>
      <c r="E3" s="32" t="s">
        <v>6</v>
      </c>
      <c r="F3" s="33"/>
      <c r="G3" s="34" t="s">
        <v>26</v>
      </c>
    </row>
    <row r="4" spans="1:7" s="7" customFormat="1" ht="57.6" customHeight="1">
      <c r="A4" s="37"/>
      <c r="B4" s="31"/>
      <c r="C4" s="29" t="s">
        <v>14</v>
      </c>
      <c r="D4" s="38" t="s">
        <v>22</v>
      </c>
      <c r="E4" s="24" t="s">
        <v>17</v>
      </c>
      <c r="F4" s="40" t="s">
        <v>22</v>
      </c>
      <c r="G4" s="35"/>
    </row>
    <row r="5" spans="1:7" s="7" customFormat="1" ht="18.600000000000001" customHeight="1">
      <c r="A5" s="37"/>
      <c r="B5" s="31"/>
      <c r="C5" s="6" t="s">
        <v>3</v>
      </c>
      <c r="D5" s="39"/>
      <c r="E5" s="6" t="s">
        <v>18</v>
      </c>
      <c r="F5" s="39"/>
      <c r="G5" s="36"/>
    </row>
    <row r="6" spans="1:7" s="4" customFormat="1" ht="27.6" customHeight="1">
      <c r="B6" s="15">
        <v>1</v>
      </c>
      <c r="C6" s="15">
        <v>2</v>
      </c>
      <c r="D6" s="16" t="s">
        <v>23</v>
      </c>
      <c r="E6" s="15">
        <v>4</v>
      </c>
      <c r="F6" s="16" t="s">
        <v>24</v>
      </c>
      <c r="G6" s="15">
        <v>6</v>
      </c>
    </row>
    <row r="7" spans="1:7" s="4" customFormat="1" ht="31.8" customHeight="1">
      <c r="B7" s="18" t="s">
        <v>8</v>
      </c>
      <c r="C7" s="15"/>
      <c r="D7" s="16"/>
      <c r="E7" s="25">
        <v>186012</v>
      </c>
      <c r="F7" s="21">
        <f>(F13/E13)*E7</f>
        <v>199627.22</v>
      </c>
      <c r="G7" s="21">
        <f>F7</f>
        <v>199627.22</v>
      </c>
    </row>
    <row r="8" spans="1:7" s="4" customFormat="1" ht="42" customHeight="1">
      <c r="B8" s="23" t="s">
        <v>13</v>
      </c>
      <c r="C8" s="15"/>
      <c r="D8" s="16"/>
      <c r="E8" s="21"/>
      <c r="F8" s="21"/>
      <c r="G8" s="21"/>
    </row>
    <row r="9" spans="1:7" ht="40.200000000000003" customHeight="1">
      <c r="A9" s="5" t="s">
        <v>2</v>
      </c>
      <c r="B9" s="18" t="s">
        <v>10</v>
      </c>
      <c r="C9" s="2">
        <f>C10</f>
        <v>70.3</v>
      </c>
      <c r="D9" s="13">
        <f>D10</f>
        <v>3853.663</v>
      </c>
      <c r="E9" s="26">
        <v>12179</v>
      </c>
      <c r="F9" s="21">
        <f>((F13/E13)*E9)</f>
        <v>13070.447</v>
      </c>
      <c r="G9" s="21">
        <f>G10</f>
        <v>16924.11</v>
      </c>
    </row>
    <row r="10" spans="1:7" s="10" customFormat="1" ht="44.4" customHeight="1">
      <c r="A10" s="8"/>
      <c r="B10" s="20" t="s">
        <v>11</v>
      </c>
      <c r="C10" s="9">
        <v>70.3</v>
      </c>
      <c r="D10" s="13">
        <f>(D13/C13)*C10</f>
        <v>3853.663</v>
      </c>
      <c r="E10" s="14"/>
      <c r="F10" s="22">
        <f>F9</f>
        <v>13070.447</v>
      </c>
      <c r="G10" s="22">
        <f>D10+F10</f>
        <v>16924.11</v>
      </c>
    </row>
    <row r="11" spans="1:7" ht="31.2" customHeight="1">
      <c r="A11" s="5" t="s">
        <v>0</v>
      </c>
      <c r="B11" s="19" t="s">
        <v>9</v>
      </c>
      <c r="C11" s="2">
        <f>C12</f>
        <v>68.8</v>
      </c>
      <c r="D11" s="13">
        <f>D12</f>
        <v>3771.4369999999999</v>
      </c>
      <c r="E11" s="26">
        <v>6520</v>
      </c>
      <c r="F11" s="21">
        <f>((F13/E13)*E11)-0.001</f>
        <v>6997.2330000000002</v>
      </c>
      <c r="G11" s="21">
        <f>G12</f>
        <v>10768.67</v>
      </c>
    </row>
    <row r="12" spans="1:7" s="10" customFormat="1" ht="42" customHeight="1">
      <c r="A12" s="8"/>
      <c r="B12" s="20" t="s">
        <v>12</v>
      </c>
      <c r="C12" s="9">
        <v>68.8</v>
      </c>
      <c r="D12" s="13">
        <f>(D13/C13)*C12</f>
        <v>3771.4369999999999</v>
      </c>
      <c r="E12" s="9"/>
      <c r="F12" s="22">
        <f>F11</f>
        <v>6997.2330000000002</v>
      </c>
      <c r="G12" s="22">
        <f>D12+F12</f>
        <v>10768.67</v>
      </c>
    </row>
    <row r="13" spans="1:7" ht="31.8" customHeight="1">
      <c r="A13" s="5" t="s">
        <v>1</v>
      </c>
      <c r="B13" s="15" t="s">
        <v>4</v>
      </c>
      <c r="C13" s="3">
        <f>C11+C9+C7</f>
        <v>139.1</v>
      </c>
      <c r="D13" s="12">
        <v>7625.1</v>
      </c>
      <c r="E13" s="27">
        <f>E9+E11+E7</f>
        <v>204711</v>
      </c>
      <c r="F13" s="12">
        <v>219694.9</v>
      </c>
      <c r="G13" s="12">
        <f>G9+G11+G7</f>
        <v>227320</v>
      </c>
    </row>
    <row r="14" spans="1:7">
      <c r="B14" s="11"/>
      <c r="D14" s="17"/>
    </row>
    <row r="15" spans="1:7">
      <c r="B15" s="11"/>
      <c r="D15" s="28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G15"/>
  <sheetViews>
    <sheetView topLeftCell="B4" zoomScale="60" zoomScaleNormal="60" zoomScaleSheetLayoutView="50" workbookViewId="0">
      <selection activeCell="F13" activeCellId="1" sqref="D13 F13"/>
    </sheetView>
  </sheetViews>
  <sheetFormatPr defaultColWidth="9.21875" defaultRowHeight="18"/>
  <cols>
    <col min="1" max="1" width="7.44140625" style="1" hidden="1" customWidth="1"/>
    <col min="2" max="2" width="38" style="1" customWidth="1"/>
    <col min="3" max="3" width="20.6640625" style="1" customWidth="1"/>
    <col min="4" max="4" width="25.44140625" style="4" customWidth="1"/>
    <col min="5" max="5" width="23.44140625" style="1" customWidth="1"/>
    <col min="6" max="6" width="32.44140625" style="1" customWidth="1"/>
    <col min="7" max="7" width="36.77734375" style="1" customWidth="1"/>
    <col min="8" max="16384" width="9.21875" style="1"/>
  </cols>
  <sheetData>
    <row r="2" spans="1:7" ht="82.2" customHeight="1">
      <c r="A2" s="30" t="s">
        <v>27</v>
      </c>
      <c r="B2" s="30"/>
      <c r="C2" s="30"/>
      <c r="D2" s="30"/>
      <c r="E2" s="30"/>
      <c r="F2" s="30"/>
      <c r="G2" s="30"/>
    </row>
    <row r="3" spans="1:7" ht="31.2" customHeight="1">
      <c r="B3" s="31" t="s">
        <v>7</v>
      </c>
      <c r="C3" s="32" t="s">
        <v>5</v>
      </c>
      <c r="D3" s="33"/>
      <c r="E3" s="32" t="s">
        <v>6</v>
      </c>
      <c r="F3" s="33"/>
      <c r="G3" s="34" t="s">
        <v>29</v>
      </c>
    </row>
    <row r="4" spans="1:7" s="7" customFormat="1" ht="57.6" customHeight="1">
      <c r="A4" s="37"/>
      <c r="B4" s="31"/>
      <c r="C4" s="29" t="s">
        <v>14</v>
      </c>
      <c r="D4" s="38" t="s">
        <v>28</v>
      </c>
      <c r="E4" s="24" t="s">
        <v>17</v>
      </c>
      <c r="F4" s="40" t="s">
        <v>28</v>
      </c>
      <c r="G4" s="35"/>
    </row>
    <row r="5" spans="1:7" s="7" customFormat="1" ht="18.600000000000001" customHeight="1">
      <c r="A5" s="37"/>
      <c r="B5" s="31"/>
      <c r="C5" s="6" t="s">
        <v>3</v>
      </c>
      <c r="D5" s="39"/>
      <c r="E5" s="6" t="s">
        <v>18</v>
      </c>
      <c r="F5" s="39"/>
      <c r="G5" s="36"/>
    </row>
    <row r="6" spans="1:7" s="4" customFormat="1" ht="27.6" customHeight="1">
      <c r="B6" s="15">
        <v>1</v>
      </c>
      <c r="C6" s="15">
        <v>2</v>
      </c>
      <c r="D6" s="16" t="s">
        <v>30</v>
      </c>
      <c r="E6" s="15">
        <v>4</v>
      </c>
      <c r="F6" s="16" t="s">
        <v>31</v>
      </c>
      <c r="G6" s="15">
        <v>6</v>
      </c>
    </row>
    <row r="7" spans="1:7" s="4" customFormat="1" ht="31.8" customHeight="1">
      <c r="B7" s="18" t="s">
        <v>8</v>
      </c>
      <c r="C7" s="15"/>
      <c r="D7" s="16"/>
      <c r="E7" s="25">
        <v>186012</v>
      </c>
      <c r="F7" s="21">
        <f>(F13/E13)*E7</f>
        <v>202252.783</v>
      </c>
      <c r="G7" s="21">
        <f>F7</f>
        <v>202252.783</v>
      </c>
    </row>
    <row r="8" spans="1:7" s="4" customFormat="1" ht="42" customHeight="1">
      <c r="B8" s="23" t="s">
        <v>13</v>
      </c>
      <c r="C8" s="15"/>
      <c r="D8" s="16"/>
      <c r="E8" s="21"/>
      <c r="F8" s="21"/>
      <c r="G8" s="21"/>
    </row>
    <row r="9" spans="1:7" ht="40.200000000000003" customHeight="1">
      <c r="A9" s="5" t="s">
        <v>2</v>
      </c>
      <c r="B9" s="18" t="s">
        <v>10</v>
      </c>
      <c r="C9" s="2">
        <f>C10</f>
        <v>70.3</v>
      </c>
      <c r="D9" s="13">
        <f>D10</f>
        <v>3960.3510000000001</v>
      </c>
      <c r="E9" s="26">
        <v>12179</v>
      </c>
      <c r="F9" s="21">
        <f>((F13/E13)*E9)</f>
        <v>13242.352999999999</v>
      </c>
      <c r="G9" s="21">
        <f>G10</f>
        <v>17202.704000000002</v>
      </c>
    </row>
    <row r="10" spans="1:7" s="10" customFormat="1" ht="44.4" customHeight="1">
      <c r="A10" s="8"/>
      <c r="B10" s="20" t="s">
        <v>11</v>
      </c>
      <c r="C10" s="9">
        <v>70.3</v>
      </c>
      <c r="D10" s="13">
        <f>(D13/C13)*C10</f>
        <v>3960.3510000000001</v>
      </c>
      <c r="E10" s="14"/>
      <c r="F10" s="22">
        <f>F9</f>
        <v>13242.352999999999</v>
      </c>
      <c r="G10" s="22">
        <f>D10+F10</f>
        <v>17202.704000000002</v>
      </c>
    </row>
    <row r="11" spans="1:7" ht="31.2" customHeight="1">
      <c r="A11" s="5" t="s">
        <v>0</v>
      </c>
      <c r="B11" s="19" t="s">
        <v>9</v>
      </c>
      <c r="C11" s="2">
        <f>C12</f>
        <v>68.8</v>
      </c>
      <c r="D11" s="13">
        <f>D12</f>
        <v>3875.8490000000002</v>
      </c>
      <c r="E11" s="26">
        <v>6520</v>
      </c>
      <c r="F11" s="21">
        <f>((F13/E13)*E11)</f>
        <v>7089.2640000000001</v>
      </c>
      <c r="G11" s="21">
        <f>G12</f>
        <v>10965.112999999999</v>
      </c>
    </row>
    <row r="12" spans="1:7" s="10" customFormat="1" ht="42" customHeight="1">
      <c r="A12" s="8"/>
      <c r="B12" s="20" t="s">
        <v>12</v>
      </c>
      <c r="C12" s="9">
        <v>68.8</v>
      </c>
      <c r="D12" s="13">
        <f>(D13/C13)*C12</f>
        <v>3875.8490000000002</v>
      </c>
      <c r="E12" s="9"/>
      <c r="F12" s="22">
        <f>F11</f>
        <v>7089.2640000000001</v>
      </c>
      <c r="G12" s="22">
        <f>D12+F12</f>
        <v>10965.112999999999</v>
      </c>
    </row>
    <row r="13" spans="1:7" ht="31.8" customHeight="1">
      <c r="A13" s="5" t="s">
        <v>1</v>
      </c>
      <c r="B13" s="15" t="s">
        <v>4</v>
      </c>
      <c r="C13" s="3">
        <f>C11+C9+C7</f>
        <v>139.1</v>
      </c>
      <c r="D13" s="12">
        <v>7836.2</v>
      </c>
      <c r="E13" s="27">
        <f>E9+E11+E7</f>
        <v>204711</v>
      </c>
      <c r="F13" s="12">
        <v>222584.4</v>
      </c>
      <c r="G13" s="12">
        <f>G9+G11+G7</f>
        <v>230420.6</v>
      </c>
    </row>
    <row r="14" spans="1:7">
      <c r="B14" s="11"/>
      <c r="D14" s="17"/>
    </row>
    <row r="15" spans="1:7">
      <c r="B15" s="11"/>
      <c r="D15" s="28"/>
    </row>
  </sheetData>
  <mergeCells count="8">
    <mergeCell ref="A2:G2"/>
    <mergeCell ref="B3:B5"/>
    <mergeCell ref="C3:D3"/>
    <mergeCell ref="E3:F3"/>
    <mergeCell ref="G3:G5"/>
    <mergeCell ref="A4:A5"/>
    <mergeCell ref="D4:D5"/>
    <mergeCell ref="F4:F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2022</vt:lpstr>
      <vt:lpstr>2023</vt:lpstr>
      <vt:lpstr>2024</vt:lpstr>
      <vt:lpstr>'2022'!Область_печати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2021-11-09T06:11:44Z</dcterms:modified>
</cp:coreProperties>
</file>