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4 году\район\9 месяцев 2024\"/>
    </mc:Choice>
  </mc:AlternateContent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52511" iterate="1"/>
</workbook>
</file>

<file path=xl/calcChain.xml><?xml version="1.0" encoding="utf-8"?>
<calcChain xmlns="http://schemas.openxmlformats.org/spreadsheetml/2006/main">
  <c r="D54" i="4" l="1"/>
  <c r="E54" i="4"/>
  <c r="C54" i="4"/>
  <c r="H17" i="4" l="1"/>
  <c r="H18" i="4"/>
  <c r="H19" i="4"/>
  <c r="H20" i="4"/>
  <c r="H26" i="4"/>
  <c r="H25" i="4"/>
  <c r="H24" i="4"/>
  <c r="H28" i="4"/>
  <c r="H15" i="4" l="1"/>
  <c r="F28" i="4"/>
  <c r="G28" i="4"/>
  <c r="H47" i="4"/>
  <c r="G51" i="4"/>
  <c r="E49" i="4" l="1"/>
  <c r="D49" i="4"/>
  <c r="F51" i="4"/>
  <c r="G47" i="4"/>
  <c r="F47" i="4"/>
  <c r="E44" i="4"/>
  <c r="D44" i="4"/>
  <c r="G46" i="4"/>
  <c r="F46" i="4"/>
  <c r="C44" i="4" l="1"/>
  <c r="H44" i="4" s="1"/>
  <c r="D13" i="4"/>
  <c r="D5" i="4"/>
  <c r="E5" i="4"/>
  <c r="C52" i="4"/>
  <c r="C49" i="4"/>
  <c r="C39" i="4"/>
  <c r="C36" i="4"/>
  <c r="C29" i="4"/>
  <c r="C27" i="4"/>
  <c r="C22" i="4"/>
  <c r="C16" i="4"/>
  <c r="C13" i="4"/>
  <c r="C5" i="4"/>
  <c r="G44" i="4" l="1"/>
  <c r="F44" i="4"/>
  <c r="C57" i="4"/>
  <c r="F5" i="4"/>
  <c r="H33" i="4" l="1"/>
  <c r="F33" i="4" l="1"/>
  <c r="H14" i="4"/>
  <c r="G14" i="4"/>
  <c r="E13" i="4"/>
  <c r="H7" i="4"/>
  <c r="H8" i="4"/>
  <c r="H10" i="4"/>
  <c r="H12" i="4"/>
  <c r="F17" i="4"/>
  <c r="H13" i="4" l="1"/>
  <c r="F13" i="4"/>
  <c r="G13" i="4"/>
  <c r="H56" i="4"/>
  <c r="H45" i="4"/>
  <c r="H32" i="4"/>
  <c r="E27" i="4"/>
  <c r="D27" i="4"/>
  <c r="F19" i="4"/>
  <c r="H6" i="4"/>
  <c r="G27" i="4" l="1"/>
  <c r="H27" i="4"/>
  <c r="G33" i="4"/>
  <c r="F56" i="4"/>
  <c r="G56" i="4"/>
  <c r="E36" i="4"/>
  <c r="F6" i="4"/>
  <c r="G45" i="4"/>
  <c r="F45" i="4"/>
  <c r="G32" i="4"/>
  <c r="E29" i="4"/>
  <c r="D29" i="4"/>
  <c r="F32" i="4"/>
  <c r="G9" i="4"/>
  <c r="E52" i="4"/>
  <c r="E39" i="4"/>
  <c r="E22" i="4"/>
  <c r="E16" i="4"/>
  <c r="F7" i="4"/>
  <c r="H21" i="4"/>
  <c r="H23" i="4"/>
  <c r="H30" i="4"/>
  <c r="H31" i="4"/>
  <c r="H34" i="4"/>
  <c r="H35" i="4"/>
  <c r="H37" i="4"/>
  <c r="H38" i="4"/>
  <c r="H40" i="4"/>
  <c r="H41" i="4"/>
  <c r="H42" i="4"/>
  <c r="H48" i="4"/>
  <c r="H50" i="4"/>
  <c r="H53" i="4"/>
  <c r="H55" i="4"/>
  <c r="G6" i="4"/>
  <c r="G7" i="4"/>
  <c r="G8" i="4"/>
  <c r="G10" i="4"/>
  <c r="G11" i="4"/>
  <c r="G12" i="4"/>
  <c r="G15" i="4"/>
  <c r="G17" i="4"/>
  <c r="G18" i="4"/>
  <c r="G19" i="4"/>
  <c r="G20" i="4"/>
  <c r="G21" i="4"/>
  <c r="G23" i="4"/>
  <c r="G24" i="4"/>
  <c r="G25" i="4"/>
  <c r="G26" i="4"/>
  <c r="G30" i="4"/>
  <c r="G31" i="4"/>
  <c r="G34" i="4"/>
  <c r="G35" i="4"/>
  <c r="G37" i="4"/>
  <c r="G38" i="4"/>
  <c r="G40" i="4"/>
  <c r="G41" i="4"/>
  <c r="G42" i="4"/>
  <c r="G43" i="4"/>
  <c r="G48" i="4"/>
  <c r="G50" i="4"/>
  <c r="G53" i="4"/>
  <c r="G55" i="4"/>
  <c r="F8" i="4"/>
  <c r="F10" i="4"/>
  <c r="F11" i="4"/>
  <c r="F12" i="4"/>
  <c r="F15" i="4"/>
  <c r="F18" i="4"/>
  <c r="F20" i="4"/>
  <c r="F21" i="4"/>
  <c r="F23" i="4"/>
  <c r="F24" i="4"/>
  <c r="F26" i="4"/>
  <c r="F30" i="4"/>
  <c r="F31" i="4"/>
  <c r="F34" i="4"/>
  <c r="F35" i="4"/>
  <c r="F37" i="4"/>
  <c r="F38" i="4"/>
  <c r="F40" i="4"/>
  <c r="F41" i="4"/>
  <c r="F42" i="4"/>
  <c r="F48" i="4"/>
  <c r="F50" i="4"/>
  <c r="F53" i="4"/>
  <c r="F55" i="4"/>
  <c r="D52" i="4"/>
  <c r="D39" i="4"/>
  <c r="D36" i="4"/>
  <c r="D22" i="4"/>
  <c r="D16" i="4"/>
  <c r="H16" i="4" l="1"/>
  <c r="D57" i="4"/>
  <c r="E57" i="4"/>
  <c r="G49" i="4"/>
  <c r="F22" i="4"/>
  <c r="F52" i="4"/>
  <c r="F49" i="4"/>
  <c r="F54" i="4"/>
  <c r="H52" i="4"/>
  <c r="G54" i="4"/>
  <c r="F36" i="4"/>
  <c r="F29" i="4"/>
  <c r="F39" i="4"/>
  <c r="H36" i="4"/>
  <c r="H29" i="4"/>
  <c r="G22" i="4"/>
  <c r="H39" i="4"/>
  <c r="F16" i="4"/>
  <c r="H54" i="4"/>
  <c r="G52" i="4"/>
  <c r="H49" i="4"/>
  <c r="G39" i="4"/>
  <c r="G36" i="4"/>
  <c r="G29" i="4"/>
  <c r="H22" i="4"/>
  <c r="G16" i="4"/>
  <c r="H5" i="4"/>
  <c r="G5" i="4"/>
  <c r="F57" i="4" l="1"/>
  <c r="H57" i="4"/>
  <c r="G57" i="4"/>
</calcChain>
</file>

<file path=xl/sharedStrings.xml><?xml version="1.0" encoding="utf-8"?>
<sst xmlns="http://schemas.openxmlformats.org/spreadsheetml/2006/main" count="116" uniqueCount="116">
  <si>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</si>
  <si>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</si>
  <si>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</si>
  <si>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</si>
  <si>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</si>
  <si>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</si>
  <si>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</si>
  <si>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</si>
  <si>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</si>
  <si>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</si>
  <si>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</si>
  <si>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</si>
  <si>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</si>
  <si>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</si>
  <si>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</si>
  <si>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</si>
  <si>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</si>
  <si>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</si>
  <si>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</si>
  <si>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</si>
  <si>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</si>
  <si>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</si>
  <si>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</si>
  <si>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</si>
  <si>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</si>
  <si>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</si>
  <si>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</si>
  <si>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</si>
  <si>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</si>
  <si>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</si>
  <si>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</si>
  <si>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</si>
  <si>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</si>
  <si>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</si>
  <si>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</si>
  <si>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</si>
  <si>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</si>
  <si>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</si>
  <si>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</si>
  <si>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</si>
  <si>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</si>
  <si>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</si>
  <si>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</si>
  <si>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</si>
  <si>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</si>
  <si>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</si>
  <si>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</si>
  <si>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</si>
  <si>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</si>
  <si>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</si>
  <si>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</si>
  <si>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</si>
  <si>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</si>
  <si>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</si>
  <si>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</si>
  <si>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</si>
  <si>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</si>
  <si>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</si>
  <si>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</si>
  <si>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</si>
  <si>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</si>
  <si>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</si>
  <si>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</si>
  <si>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</si>
  <si>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</si>
  <si>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</si>
  <si>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</si>
  <si>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</si>
  <si>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</si>
  <si>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</si>
  <si>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</si>
  <si>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</si>
  <si>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</si>
  <si>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</si>
  <si>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</si>
  <si>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</si>
  <si>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</si>
  <si>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</si>
  <si>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</si>
  <si>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</si>
  <si>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</si>
  <si>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</si>
  <si>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</si>
  <si>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</si>
  <si>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</si>
  <si>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</si>
  <si>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</si>
  <si>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</si>
  <si>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</si>
  <si>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</si>
  <si>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</si>
  <si>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</si>
  <si>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</si>
  <si>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</si>
  <si>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</si>
  <si>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</si>
  <si>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</si>
  <si>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</si>
  <si>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</si>
  <si>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</si>
  <si>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</si>
  <si>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</si>
  <si>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</si>
  <si>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</si>
  <si>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1103</t>
  </si>
  <si>
    <t>Спорт высших достижений</t>
  </si>
  <si>
    <t>План на 2024 год</t>
  </si>
  <si>
    <t>% исполнения к  плану 2024 года</t>
  </si>
  <si>
    <t>1102</t>
  </si>
  <si>
    <t>Массовый спорт</t>
  </si>
  <si>
    <t>1204</t>
  </si>
  <si>
    <t>Другие вопросы в области средств массовой информации</t>
  </si>
  <si>
    <t>Исполнение по расходам бюджета Балаковского муниципального района за 9 месяцев 2024 года</t>
  </si>
  <si>
    <t>Исполнение за 9 месяцев 2023 года</t>
  </si>
  <si>
    <t xml:space="preserve">Исполнение за  9 месяцев 2024 года </t>
  </si>
  <si>
    <t>Изменения к исполнению 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</si>
</sst>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5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166" fontId="9" fillId="2" borderId="1" xfId="0" applyNumberFormat="1" applyFont="1" applyFill="1" applyBorder="1"/>
    <xf numFmtId="166" fontId="10" fillId="0" borderId="1" xfId="0" applyNumberFormat="1" applyFont="1" applyFill="1" applyBorder="1"/>
    <xf numFmtId="166" fontId="5" fillId="0" borderId="1" xfId="0" applyNumberFormat="1" applyFont="1" applyFill="1" applyBorder="1"/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zoomScale="90" zoomScaleNormal="90" workbookViewId="0">
      <pane xSplit="2" ySplit="4" topLeftCell="C33" activePane="bottomRight" state="frozen"/>
      <selection pane="topRight" activeCell="C1" sqref="C1"/>
      <selection pane="bottomLeft" activeCell="A5" sqref="A5"/>
      <selection pane="bottomRight" activeCell="C39" sqref="C39"/>
    </sheetView>
  </sheetViews>
  <sheetFormatPr defaultRowHeight="13.8"/>
  <cols>
    <col min="1" max="1" width="78.8984375" customWidth="1"/>
    <col min="2" max="2" width="12.69921875" style="12" customWidth="1"/>
    <col min="3" max="3" width="18" customWidth="1"/>
    <col min="4" max="4" width="16.69921875" customWidth="1"/>
    <col min="5" max="5" width="18" customWidth="1"/>
    <col min="6" max="6" width="17.19921875" customWidth="1"/>
    <col min="7" max="7" width="16.09765625" customWidth="1"/>
    <col min="8" max="8" width="11.59765625" customWidth="1"/>
  </cols>
  <sheetData>
    <row r="1" spans="1:13" s="12" customFormat="1" ht="17.399999999999999">
      <c r="A1" s="22" t="s">
        <v>112</v>
      </c>
      <c r="B1" s="22"/>
      <c r="C1" s="22"/>
      <c r="D1" s="22"/>
      <c r="E1" s="22"/>
      <c r="F1" s="22"/>
      <c r="G1" s="22"/>
      <c r="H1" s="22"/>
    </row>
    <row r="2" spans="1:13">
      <c r="H2" s="13" t="s">
        <v>31</v>
      </c>
    </row>
    <row r="3" spans="1:13" s="12" customFormat="1" ht="51.6" customHeight="1">
      <c r="A3" s="24" t="s">
        <v>28</v>
      </c>
      <c r="B3" s="24" t="s">
        <v>35</v>
      </c>
      <c r="C3" s="24" t="s">
        <v>113</v>
      </c>
      <c r="D3" s="24" t="s">
        <v>106</v>
      </c>
      <c r="E3" s="24" t="s">
        <v>114</v>
      </c>
      <c r="F3" s="23" t="s">
        <v>107</v>
      </c>
      <c r="G3" s="23" t="s">
        <v>115</v>
      </c>
      <c r="H3" s="23"/>
    </row>
    <row r="4" spans="1:13" ht="61.2" customHeight="1">
      <c r="A4" s="24"/>
      <c r="B4" s="24"/>
      <c r="C4" s="24"/>
      <c r="D4" s="24"/>
      <c r="E4" s="24"/>
      <c r="F4" s="23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f>SUM(C6:C12)</f>
        <v>265521.59999999998</v>
      </c>
      <c r="D5" s="5">
        <f t="shared" ref="D5:E5" si="0">SUM(D6:D12)</f>
        <v>474912</v>
      </c>
      <c r="E5" s="5">
        <f t="shared" si="0"/>
        <v>310223.09999999998</v>
      </c>
      <c r="F5" s="5">
        <f>E5/D5%</f>
        <v>65.322228118051342</v>
      </c>
      <c r="G5" s="5">
        <f>E5-C5</f>
        <v>44701.5</v>
      </c>
      <c r="H5" s="5">
        <f>E5/C5%</f>
        <v>116.83535350796319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7">
        <v>2587.9</v>
      </c>
      <c r="D6" s="8">
        <v>3306.3</v>
      </c>
      <c r="E6" s="8">
        <v>3179.4</v>
      </c>
      <c r="F6" s="7">
        <f t="shared" ref="F6:F56" si="1">E6/D6%</f>
        <v>96.161872788313218</v>
      </c>
      <c r="G6" s="10">
        <f t="shared" ref="G6:G57" si="2">E6-C6</f>
        <v>591.5</v>
      </c>
      <c r="H6" s="7">
        <f t="shared" ref="H6:H57" si="3">E6/C6%</f>
        <v>122.85637002975385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3454.8</v>
      </c>
      <c r="D7" s="8">
        <v>6589</v>
      </c>
      <c r="E7" s="8">
        <v>3770.6</v>
      </c>
      <c r="F7" s="7">
        <f t="shared" si="1"/>
        <v>57.225679162240098</v>
      </c>
      <c r="G7" s="7">
        <f t="shared" si="2"/>
        <v>315.79999999999973</v>
      </c>
      <c r="H7" s="7">
        <f t="shared" si="3"/>
        <v>109.14090540697001</v>
      </c>
      <c r="I7" s="2"/>
      <c r="J7" s="2"/>
      <c r="K7" s="2"/>
      <c r="L7" s="2"/>
      <c r="M7" s="2"/>
    </row>
    <row r="8" spans="1:13" ht="52.8" customHeight="1">
      <c r="A8" s="6" t="s">
        <v>26</v>
      </c>
      <c r="B8" s="18" t="s">
        <v>39</v>
      </c>
      <c r="C8" s="7">
        <v>85731.8</v>
      </c>
      <c r="D8" s="8">
        <v>148171.6</v>
      </c>
      <c r="E8" s="8">
        <v>99478.3</v>
      </c>
      <c r="F8" s="7">
        <f t="shared" si="1"/>
        <v>67.137224677333577</v>
      </c>
      <c r="G8" s="7">
        <f t="shared" si="2"/>
        <v>13746.5</v>
      </c>
      <c r="H8" s="7">
        <f t="shared" si="3"/>
        <v>116.0343069899384</v>
      </c>
      <c r="I8" s="2"/>
      <c r="J8" s="2"/>
      <c r="K8" s="2"/>
      <c r="L8" s="2"/>
      <c r="M8" s="2"/>
    </row>
    <row r="9" spans="1:13" s="12" customFormat="1" ht="28.2" customHeight="1">
      <c r="A9" s="6" t="s">
        <v>78</v>
      </c>
      <c r="B9" s="18" t="s">
        <v>77</v>
      </c>
      <c r="C9" s="7">
        <v>21.6</v>
      </c>
      <c r="D9" s="8">
        <v>14.9</v>
      </c>
      <c r="E9" s="8">
        <v>14.9</v>
      </c>
      <c r="F9" s="7">
        <v>0</v>
      </c>
      <c r="G9" s="7">
        <f t="shared" si="2"/>
        <v>-6.7000000000000011</v>
      </c>
      <c r="H9" s="7">
        <v>0</v>
      </c>
      <c r="I9" s="2"/>
      <c r="J9" s="2"/>
      <c r="K9" s="2"/>
      <c r="L9" s="2"/>
      <c r="M9" s="2"/>
    </row>
    <row r="10" spans="1:13" ht="41.4" customHeight="1">
      <c r="A10" s="6" t="s">
        <v>25</v>
      </c>
      <c r="B10" s="18" t="s">
        <v>40</v>
      </c>
      <c r="C10" s="7">
        <v>44777</v>
      </c>
      <c r="D10" s="8">
        <v>76122.8</v>
      </c>
      <c r="E10" s="8">
        <v>53088</v>
      </c>
      <c r="F10" s="7">
        <f t="shared" si="1"/>
        <v>69.739946507485271</v>
      </c>
      <c r="G10" s="7">
        <f t="shared" si="2"/>
        <v>8311</v>
      </c>
      <c r="H10" s="7">
        <f t="shared" si="3"/>
        <v>118.56086830292338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7"/>
      <c r="D11" s="8">
        <v>96.3</v>
      </c>
      <c r="E11" s="8"/>
      <c r="F11" s="7">
        <f t="shared" si="1"/>
        <v>0</v>
      </c>
      <c r="G11" s="7">
        <f t="shared" si="2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128948.5</v>
      </c>
      <c r="D12" s="8">
        <v>240611.1</v>
      </c>
      <c r="E12" s="8">
        <v>150691.9</v>
      </c>
      <c r="F12" s="8">
        <f t="shared" si="1"/>
        <v>62.628823026036621</v>
      </c>
      <c r="G12" s="8">
        <f t="shared" si="2"/>
        <v>21743.399999999994</v>
      </c>
      <c r="H12" s="7">
        <f t="shared" si="3"/>
        <v>116.86208059806823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 t="shared" ref="C13" si="4">C14+C15</f>
        <v>13489.9</v>
      </c>
      <c r="D13" s="5">
        <f>D14+D15</f>
        <v>25523.5</v>
      </c>
      <c r="E13" s="5">
        <f t="shared" ref="E13" si="5">E14+E15</f>
        <v>16077.7</v>
      </c>
      <c r="F13" s="5">
        <f>E13/D13%</f>
        <v>62.991752698493542</v>
      </c>
      <c r="G13" s="5">
        <f>E13-C13</f>
        <v>2587.8000000000011</v>
      </c>
      <c r="H13" s="9">
        <f>E13/C13%</f>
        <v>119.18324079496513</v>
      </c>
      <c r="I13" s="1"/>
      <c r="J13" s="1"/>
      <c r="K13" s="1"/>
      <c r="L13" s="1"/>
      <c r="M13" s="2"/>
    </row>
    <row r="14" spans="1:13" s="12" customFormat="1" ht="57" hidden="1" customHeight="1">
      <c r="A14" s="6" t="s">
        <v>103</v>
      </c>
      <c r="B14" s="18" t="s">
        <v>102</v>
      </c>
      <c r="C14" s="7"/>
      <c r="D14" s="8"/>
      <c r="E14" s="8"/>
      <c r="F14" s="7"/>
      <c r="G14" s="7">
        <f t="shared" si="2"/>
        <v>0</v>
      </c>
      <c r="H14" s="7" t="e">
        <f t="shared" si="3"/>
        <v>#DIV/0!</v>
      </c>
      <c r="I14" s="2"/>
      <c r="J14" s="2"/>
      <c r="K14" s="2"/>
      <c r="L14" s="2"/>
      <c r="M14" s="2"/>
    </row>
    <row r="15" spans="1:13" ht="57" customHeight="1">
      <c r="A15" s="6" t="s">
        <v>101</v>
      </c>
      <c r="B15" s="18" t="s">
        <v>100</v>
      </c>
      <c r="C15" s="7">
        <v>13489.9</v>
      </c>
      <c r="D15" s="8">
        <v>25523.5</v>
      </c>
      <c r="E15" s="8">
        <v>16077.7</v>
      </c>
      <c r="F15" s="7">
        <f t="shared" si="1"/>
        <v>62.991752698493542</v>
      </c>
      <c r="G15" s="7">
        <f t="shared" si="2"/>
        <v>2587.8000000000011</v>
      </c>
      <c r="H15" s="7">
        <f t="shared" si="3"/>
        <v>119.18324079496513</v>
      </c>
      <c r="I15" s="2"/>
      <c r="J15" s="2"/>
      <c r="K15" s="2"/>
      <c r="L15" s="2"/>
      <c r="M15" s="2"/>
    </row>
    <row r="16" spans="1:13" ht="17.399999999999999">
      <c r="A16" s="4" t="s">
        <v>80</v>
      </c>
      <c r="B16" s="17" t="s">
        <v>44</v>
      </c>
      <c r="C16" s="5">
        <f>SUM(C17:C21)</f>
        <v>257228.69999999998</v>
      </c>
      <c r="D16" s="5">
        <f>SUM(D17:D21)</f>
        <v>329293.60000000003</v>
      </c>
      <c r="E16" s="5">
        <f>SUM(E17:E21)</f>
        <v>264373.2</v>
      </c>
      <c r="F16" s="5">
        <f t="shared" si="1"/>
        <v>80.284949358262651</v>
      </c>
      <c r="G16" s="5">
        <f t="shared" si="2"/>
        <v>7144.5000000000291</v>
      </c>
      <c r="H16" s="9">
        <f t="shared" si="3"/>
        <v>102.77748944810592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>
        <v>299.39999999999998</v>
      </c>
      <c r="D17" s="8">
        <v>18175.900000000001</v>
      </c>
      <c r="E17" s="8">
        <v>14084.8</v>
      </c>
      <c r="F17" s="7">
        <f t="shared" si="1"/>
        <v>77.49162352345688</v>
      </c>
      <c r="G17" s="7">
        <f t="shared" si="2"/>
        <v>13785.4</v>
      </c>
      <c r="H17" s="7">
        <f t="shared" si="3"/>
        <v>4704.3420173680697</v>
      </c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>
        <v>999.9</v>
      </c>
      <c r="D18" s="8">
        <v>2479.1999999999998</v>
      </c>
      <c r="E18" s="8">
        <v>2077.6999999999998</v>
      </c>
      <c r="F18" s="7">
        <f t="shared" si="1"/>
        <v>83.805259761213293</v>
      </c>
      <c r="G18" s="7">
        <f t="shared" si="2"/>
        <v>1077.7999999999997</v>
      </c>
      <c r="H18" s="7">
        <f t="shared" si="3"/>
        <v>207.79077907790776</v>
      </c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33011.800000000003</v>
      </c>
      <c r="D19" s="21">
        <v>49119.6</v>
      </c>
      <c r="E19" s="8">
        <v>34194.300000000003</v>
      </c>
      <c r="F19" s="7">
        <f t="shared" si="1"/>
        <v>69.61436982385851</v>
      </c>
      <c r="G19" s="7">
        <f t="shared" si="2"/>
        <v>1182.5</v>
      </c>
      <c r="H19" s="7">
        <f t="shared" si="3"/>
        <v>103.58205247820476</v>
      </c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216585.3</v>
      </c>
      <c r="D20" s="8">
        <v>249805.2</v>
      </c>
      <c r="E20" s="8">
        <v>206495.6</v>
      </c>
      <c r="F20" s="7">
        <f t="shared" si="1"/>
        <v>82.662650737454626</v>
      </c>
      <c r="G20" s="7">
        <f t="shared" si="2"/>
        <v>-10089.699999999983</v>
      </c>
      <c r="H20" s="7">
        <f t="shared" si="3"/>
        <v>95.341465925896173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6332.3</v>
      </c>
      <c r="D21" s="8">
        <v>9713.7000000000007</v>
      </c>
      <c r="E21" s="8">
        <v>7520.8</v>
      </c>
      <c r="F21" s="7">
        <f t="shared" si="1"/>
        <v>77.424668252056378</v>
      </c>
      <c r="G21" s="7">
        <f t="shared" si="2"/>
        <v>1188.5</v>
      </c>
      <c r="H21" s="7">
        <f t="shared" si="3"/>
        <v>118.76885176002401</v>
      </c>
      <c r="I21" s="2"/>
      <c r="J21" s="2"/>
      <c r="K21" s="2"/>
      <c r="L21" s="2"/>
      <c r="M21" s="2"/>
    </row>
    <row r="22" spans="1:13" ht="17.399999999999999">
      <c r="A22" s="4" t="s">
        <v>81</v>
      </c>
      <c r="B22" s="17" t="s">
        <v>50</v>
      </c>
      <c r="C22" s="5">
        <f>C23+C24+C25+C26</f>
        <v>48106.3</v>
      </c>
      <c r="D22" s="5">
        <f>D23+D24+D25+D26</f>
        <v>150955.6</v>
      </c>
      <c r="E22" s="5">
        <f>E23+E24+E25+E26</f>
        <v>93232.4</v>
      </c>
      <c r="F22" s="5">
        <f t="shared" si="1"/>
        <v>61.761471585022342</v>
      </c>
      <c r="G22" s="5">
        <f t="shared" si="2"/>
        <v>45126.099999999991</v>
      </c>
      <c r="H22" s="5">
        <f t="shared" si="3"/>
        <v>193.80496941149076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7017.1</v>
      </c>
      <c r="D23" s="8">
        <v>28188</v>
      </c>
      <c r="E23" s="8">
        <v>19244.5</v>
      </c>
      <c r="F23" s="7">
        <f t="shared" si="1"/>
        <v>68.271959699162764</v>
      </c>
      <c r="G23" s="7">
        <f t="shared" si="2"/>
        <v>12227.4</v>
      </c>
      <c r="H23" s="7">
        <f t="shared" si="3"/>
        <v>274.25147140556635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1359.1</v>
      </c>
      <c r="D24" s="8">
        <v>6429</v>
      </c>
      <c r="E24" s="8">
        <v>5045.2</v>
      </c>
      <c r="F24" s="7">
        <f t="shared" si="1"/>
        <v>78.475657178410316</v>
      </c>
      <c r="G24" s="7">
        <f t="shared" si="2"/>
        <v>3686.1</v>
      </c>
      <c r="H24" s="7">
        <f t="shared" si="3"/>
        <v>371.21624604517694</v>
      </c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24678.7</v>
      </c>
      <c r="D25" s="8">
        <v>89941.4</v>
      </c>
      <c r="E25" s="8">
        <v>52694.5</v>
      </c>
      <c r="F25" s="7">
        <v>0</v>
      </c>
      <c r="G25" s="7">
        <f t="shared" si="2"/>
        <v>28015.8</v>
      </c>
      <c r="H25" s="7">
        <f t="shared" si="3"/>
        <v>213.52218714924206</v>
      </c>
      <c r="I25" s="2"/>
      <c r="J25" s="2"/>
      <c r="K25" s="2"/>
      <c r="L25" s="2"/>
      <c r="M25" s="2"/>
    </row>
    <row r="26" spans="1:13" ht="18.600000000000001" customHeight="1">
      <c r="A26" s="6" t="s">
        <v>15</v>
      </c>
      <c r="B26" s="18" t="s">
        <v>54</v>
      </c>
      <c r="C26" s="7">
        <v>15051.4</v>
      </c>
      <c r="D26" s="8">
        <v>26397.200000000001</v>
      </c>
      <c r="E26" s="8">
        <v>16248.2</v>
      </c>
      <c r="F26" s="7">
        <f>E26/D26%</f>
        <v>61.552740442168115</v>
      </c>
      <c r="G26" s="7">
        <f t="shared" si="2"/>
        <v>1196.8000000000011</v>
      </c>
      <c r="H26" s="7">
        <f t="shared" si="3"/>
        <v>107.95141980148026</v>
      </c>
      <c r="I26" s="2"/>
      <c r="J26" s="2"/>
      <c r="K26" s="2"/>
      <c r="L26" s="2"/>
      <c r="M26" s="2"/>
    </row>
    <row r="27" spans="1:13" s="12" customFormat="1" ht="18">
      <c r="A27" s="4" t="s">
        <v>97</v>
      </c>
      <c r="B27" s="17" t="s">
        <v>96</v>
      </c>
      <c r="C27" s="5">
        <f t="shared" ref="C27" si="6">C28</f>
        <v>2768.9</v>
      </c>
      <c r="D27" s="5">
        <f>D28</f>
        <v>25029.4</v>
      </c>
      <c r="E27" s="5">
        <f t="shared" ref="E27" si="7">E28</f>
        <v>6164.1</v>
      </c>
      <c r="F27" s="7"/>
      <c r="G27" s="9">
        <f t="shared" si="2"/>
        <v>3395.2000000000003</v>
      </c>
      <c r="H27" s="5">
        <f t="shared" si="3"/>
        <v>222.61909061360109</v>
      </c>
      <c r="I27" s="1"/>
      <c r="J27" s="1"/>
      <c r="K27" s="1"/>
      <c r="L27" s="1"/>
      <c r="M27" s="2"/>
    </row>
    <row r="28" spans="1:13" s="12" customFormat="1" ht="27.6" customHeight="1">
      <c r="A28" s="6" t="s">
        <v>99</v>
      </c>
      <c r="B28" s="18" t="s">
        <v>98</v>
      </c>
      <c r="C28" s="7">
        <v>2768.9</v>
      </c>
      <c r="D28" s="8">
        <v>25029.4</v>
      </c>
      <c r="E28" s="8">
        <v>6164.1</v>
      </c>
      <c r="F28" s="7">
        <f>E28/D28%</f>
        <v>24.627438132755881</v>
      </c>
      <c r="G28" s="7">
        <f t="shared" si="2"/>
        <v>3395.2000000000003</v>
      </c>
      <c r="H28" s="10">
        <f t="shared" si="3"/>
        <v>222.61909061360109</v>
      </c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f>SUM(C30:C35)</f>
        <v>2054442.7000000002</v>
      </c>
      <c r="D29" s="5">
        <f>SUM(D30:D35)</f>
        <v>3533196.2</v>
      </c>
      <c r="E29" s="5">
        <f>SUM(E30:E35)</f>
        <v>2358502.3999999999</v>
      </c>
      <c r="F29" s="5">
        <f t="shared" si="1"/>
        <v>66.752658683375685</v>
      </c>
      <c r="G29" s="5">
        <f t="shared" si="2"/>
        <v>304059.69999999972</v>
      </c>
      <c r="H29" s="5">
        <f t="shared" si="3"/>
        <v>114.80010613097166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685105.7</v>
      </c>
      <c r="D30" s="8">
        <v>1107773.3</v>
      </c>
      <c r="E30" s="8">
        <v>778417.1</v>
      </c>
      <c r="F30" s="7">
        <f t="shared" si="1"/>
        <v>70.268628066771427</v>
      </c>
      <c r="G30" s="7">
        <f t="shared" si="2"/>
        <v>93311.400000000023</v>
      </c>
      <c r="H30" s="7">
        <f t="shared" si="3"/>
        <v>113.62000053422413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1101027.3</v>
      </c>
      <c r="D31" s="8">
        <v>1957681.8</v>
      </c>
      <c r="E31" s="8">
        <v>1256105</v>
      </c>
      <c r="F31" s="7">
        <f t="shared" si="1"/>
        <v>64.162878768143017</v>
      </c>
      <c r="G31" s="7">
        <f t="shared" si="2"/>
        <v>155077.69999999995</v>
      </c>
      <c r="H31" s="7">
        <f t="shared" si="3"/>
        <v>114.08481878696377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124590.6</v>
      </c>
      <c r="D32" s="8">
        <v>218375.2</v>
      </c>
      <c r="E32" s="8">
        <v>154692.29999999999</v>
      </c>
      <c r="F32" s="7">
        <f t="shared" si="1"/>
        <v>70.837851550908709</v>
      </c>
      <c r="G32" s="7">
        <f t="shared" si="2"/>
        <v>30101.699999999983</v>
      </c>
      <c r="H32" s="7">
        <f t="shared" si="3"/>
        <v>124.16049043828346</v>
      </c>
      <c r="I32" s="2"/>
      <c r="J32" s="2"/>
      <c r="K32" s="2"/>
      <c r="L32" s="2"/>
      <c r="M32" s="2"/>
    </row>
    <row r="33" spans="1:13" s="12" customFormat="1" ht="33" customHeight="1">
      <c r="A33" s="6" t="s">
        <v>95</v>
      </c>
      <c r="B33" s="18" t="s">
        <v>94</v>
      </c>
      <c r="C33" s="7">
        <v>162.6</v>
      </c>
      <c r="D33" s="8">
        <v>345.4</v>
      </c>
      <c r="E33" s="8">
        <v>157</v>
      </c>
      <c r="F33" s="7">
        <f t="shared" si="1"/>
        <v>45.45454545454546</v>
      </c>
      <c r="G33" s="7">
        <f t="shared" si="2"/>
        <v>-5.5999999999999943</v>
      </c>
      <c r="H33" s="7">
        <f t="shared" si="3"/>
        <v>96.555965559655604</v>
      </c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>
        <v>3065.3</v>
      </c>
      <c r="D34" s="8">
        <v>4480</v>
      </c>
      <c r="E34" s="8">
        <v>4254</v>
      </c>
      <c r="F34" s="7">
        <f t="shared" si="1"/>
        <v>94.955357142857153</v>
      </c>
      <c r="G34" s="7">
        <f t="shared" si="2"/>
        <v>1188.6999999999998</v>
      </c>
      <c r="H34" s="7">
        <f t="shared" si="3"/>
        <v>138.77923857371218</v>
      </c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140491.20000000001</v>
      </c>
      <c r="D35" s="8">
        <v>244540.5</v>
      </c>
      <c r="E35" s="8">
        <v>164877</v>
      </c>
      <c r="F35" s="7">
        <f t="shared" si="1"/>
        <v>67.423187570157083</v>
      </c>
      <c r="G35" s="7">
        <f t="shared" si="2"/>
        <v>24385.799999999988</v>
      </c>
      <c r="H35" s="7">
        <f t="shared" si="3"/>
        <v>117.35752844306262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f>C37+C38</f>
        <v>109729.70000000001</v>
      </c>
      <c r="D36" s="5">
        <f>D37+D38</f>
        <v>221904.69999999998</v>
      </c>
      <c r="E36" s="5">
        <f>E37+E38</f>
        <v>97768.8</v>
      </c>
      <c r="F36" s="5">
        <f t="shared" si="1"/>
        <v>44.058913578666882</v>
      </c>
      <c r="G36" s="5">
        <f t="shared" si="2"/>
        <v>-11960.900000000009</v>
      </c>
      <c r="H36" s="5">
        <f t="shared" si="3"/>
        <v>89.099669460501573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106340.6</v>
      </c>
      <c r="D37" s="8">
        <v>216110.8</v>
      </c>
      <c r="E37" s="8">
        <v>94209.3</v>
      </c>
      <c r="F37" s="7">
        <f t="shared" si="1"/>
        <v>43.593055043986702</v>
      </c>
      <c r="G37" s="7">
        <f t="shared" si="2"/>
        <v>-12131.300000000003</v>
      </c>
      <c r="H37" s="7">
        <f t="shared" si="3"/>
        <v>88.592033522474026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3389.1</v>
      </c>
      <c r="D38" s="8">
        <v>5793.9</v>
      </c>
      <c r="E38" s="8">
        <v>3559.5</v>
      </c>
      <c r="F38" s="7">
        <f t="shared" si="1"/>
        <v>61.435302645886196</v>
      </c>
      <c r="G38" s="7">
        <f t="shared" si="2"/>
        <v>170.40000000000009</v>
      </c>
      <c r="H38" s="7">
        <f t="shared" si="3"/>
        <v>105.02788350889617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f>C40+C41+C42+C43</f>
        <v>95565.6</v>
      </c>
      <c r="D39" s="5">
        <f>D40+D41+D42+D43</f>
        <v>82107.799999999988</v>
      </c>
      <c r="E39" s="5">
        <f>E40+E41+E42+E43</f>
        <v>63930.1</v>
      </c>
      <c r="F39" s="5">
        <f t="shared" si="1"/>
        <v>77.861177622588855</v>
      </c>
      <c r="G39" s="5">
        <f t="shared" si="2"/>
        <v>-31635.500000000007</v>
      </c>
      <c r="H39" s="5">
        <f t="shared" si="3"/>
        <v>66.896561105669818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6707.9</v>
      </c>
      <c r="D40" s="8">
        <v>10720.1</v>
      </c>
      <c r="E40" s="8">
        <v>7225.1</v>
      </c>
      <c r="F40" s="7">
        <f t="shared" si="1"/>
        <v>67.397692185707228</v>
      </c>
      <c r="G40" s="7">
        <f t="shared" si="2"/>
        <v>517.20000000000073</v>
      </c>
      <c r="H40" s="7">
        <f t="shared" si="3"/>
        <v>107.71031172199945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51619.199999999997</v>
      </c>
      <c r="D41" s="8">
        <v>22351.1</v>
      </c>
      <c r="E41" s="8">
        <v>22294.1</v>
      </c>
      <c r="F41" s="7">
        <f t="shared" si="1"/>
        <v>99.744978994322423</v>
      </c>
      <c r="G41" s="7">
        <f t="shared" si="2"/>
        <v>-29325.1</v>
      </c>
      <c r="H41" s="7">
        <f t="shared" si="3"/>
        <v>43.189549624945755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37238.5</v>
      </c>
      <c r="D42" s="8">
        <v>49036.6</v>
      </c>
      <c r="E42" s="8">
        <v>34410.9</v>
      </c>
      <c r="F42" s="7">
        <f t="shared" si="1"/>
        <v>70.173910915520253</v>
      </c>
      <c r="G42" s="7">
        <f t="shared" si="2"/>
        <v>-2827.5999999999985</v>
      </c>
      <c r="H42" s="7">
        <f t="shared" si="3"/>
        <v>92.406783302227538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/>
      <c r="D43" s="19"/>
      <c r="E43" s="19"/>
      <c r="F43" s="7"/>
      <c r="G43" s="7">
        <f t="shared" si="2"/>
        <v>0</v>
      </c>
      <c r="H43" s="7"/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f>C45+C47+C48</f>
        <v>115069.5</v>
      </c>
      <c r="D44" s="5">
        <f>D45+D47+D48+D46</f>
        <v>231737.60000000001</v>
      </c>
      <c r="E44" s="5">
        <f>E45+E47+E48+E46</f>
        <v>154909.99999999997</v>
      </c>
      <c r="F44" s="5">
        <f>E44/D44%</f>
        <v>66.847158165097056</v>
      </c>
      <c r="G44" s="5">
        <f>E44-C44</f>
        <v>39840.499999999971</v>
      </c>
      <c r="H44" s="5">
        <f>E44/C44%</f>
        <v>134.62298871551539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9200.5</v>
      </c>
      <c r="D45" s="8">
        <v>5488</v>
      </c>
      <c r="E45" s="8">
        <v>4813.8999999999996</v>
      </c>
      <c r="F45" s="7">
        <f t="shared" si="1"/>
        <v>87.716836734693871</v>
      </c>
      <c r="G45" s="7">
        <f t="shared" si="2"/>
        <v>-4386.6000000000004</v>
      </c>
      <c r="H45" s="7">
        <f t="shared" si="3"/>
        <v>52.322156404543229</v>
      </c>
      <c r="I45" s="2"/>
      <c r="J45" s="2"/>
      <c r="K45" s="2"/>
      <c r="L45" s="2"/>
      <c r="M45" s="2"/>
    </row>
    <row r="46" spans="1:13" s="12" customFormat="1" ht="25.2" customHeight="1">
      <c r="A46" s="6" t="s">
        <v>109</v>
      </c>
      <c r="B46" s="18" t="s">
        <v>108</v>
      </c>
      <c r="C46" s="7"/>
      <c r="D46" s="8">
        <v>23128.9</v>
      </c>
      <c r="E46" s="8">
        <v>578</v>
      </c>
      <c r="F46" s="7">
        <f t="shared" si="1"/>
        <v>2.4990380000778245</v>
      </c>
      <c r="G46" s="7">
        <f t="shared" si="2"/>
        <v>578</v>
      </c>
      <c r="H46" s="7"/>
      <c r="I46" s="2"/>
      <c r="J46" s="2"/>
      <c r="K46" s="2"/>
      <c r="L46" s="2"/>
      <c r="M46" s="2"/>
    </row>
    <row r="47" spans="1:13" s="12" customFormat="1" ht="25.2" customHeight="1">
      <c r="A47" s="6" t="s">
        <v>105</v>
      </c>
      <c r="B47" s="18" t="s">
        <v>104</v>
      </c>
      <c r="C47" s="7">
        <v>103736.6</v>
      </c>
      <c r="D47" s="8">
        <v>197834.2</v>
      </c>
      <c r="E47" s="8">
        <v>146805.79999999999</v>
      </c>
      <c r="F47" s="7">
        <f t="shared" si="1"/>
        <v>74.20648199350768</v>
      </c>
      <c r="G47" s="7">
        <f t="shared" si="2"/>
        <v>43069.199999999983</v>
      </c>
      <c r="H47" s="7">
        <f t="shared" si="3"/>
        <v>141.5178442324117</v>
      </c>
      <c r="I47" s="2"/>
      <c r="J47" s="2"/>
      <c r="K47" s="2"/>
      <c r="L47" s="2"/>
      <c r="M47" s="2"/>
    </row>
    <row r="48" spans="1:13" ht="25.2" customHeight="1">
      <c r="A48" s="6" t="s">
        <v>4</v>
      </c>
      <c r="B48" s="18" t="s">
        <v>69</v>
      </c>
      <c r="C48" s="7">
        <v>2132.4</v>
      </c>
      <c r="D48" s="8">
        <v>5286.5</v>
      </c>
      <c r="E48" s="8">
        <v>2712.3</v>
      </c>
      <c r="F48" s="7">
        <f t="shared" si="1"/>
        <v>51.30615719284971</v>
      </c>
      <c r="G48" s="7">
        <f t="shared" si="2"/>
        <v>579.90000000000009</v>
      </c>
      <c r="H48" s="7">
        <f t="shared" si="3"/>
        <v>127.19471018570624</v>
      </c>
      <c r="I48" s="2"/>
      <c r="J48" s="2"/>
      <c r="K48" s="2"/>
      <c r="L48" s="2"/>
      <c r="M48" s="2"/>
    </row>
    <row r="49" spans="1:13" ht="27" customHeight="1">
      <c r="A49" s="4" t="s">
        <v>87</v>
      </c>
      <c r="B49" s="17" t="s">
        <v>70</v>
      </c>
      <c r="C49" s="5">
        <f>C50</f>
        <v>5460.4</v>
      </c>
      <c r="D49" s="5">
        <f>D50+D51</f>
        <v>8513.1</v>
      </c>
      <c r="E49" s="5">
        <f>E50+E51</f>
        <v>7352</v>
      </c>
      <c r="F49" s="5">
        <f t="shared" si="1"/>
        <v>86.361020074943326</v>
      </c>
      <c r="G49" s="5">
        <f t="shared" si="2"/>
        <v>1891.6000000000004</v>
      </c>
      <c r="H49" s="5">
        <f t="shared" si="3"/>
        <v>134.6421507581862</v>
      </c>
      <c r="I49" s="1"/>
      <c r="J49" s="1"/>
      <c r="K49" s="1"/>
      <c r="L49" s="1"/>
      <c r="M49" s="2"/>
    </row>
    <row r="50" spans="1:13" ht="18">
      <c r="A50" s="6" t="s">
        <v>3</v>
      </c>
      <c r="B50" s="18" t="s">
        <v>71</v>
      </c>
      <c r="C50" s="7">
        <v>5460.4</v>
      </c>
      <c r="D50" s="8">
        <v>7069.1</v>
      </c>
      <c r="E50" s="8">
        <v>5908</v>
      </c>
      <c r="F50" s="7">
        <f t="shared" si="1"/>
        <v>83.574995402526483</v>
      </c>
      <c r="G50" s="7">
        <f t="shared" si="2"/>
        <v>447.60000000000036</v>
      </c>
      <c r="H50" s="7">
        <f t="shared" si="3"/>
        <v>108.19720167020731</v>
      </c>
      <c r="I50" s="2"/>
      <c r="J50" s="2"/>
      <c r="K50" s="2"/>
      <c r="L50" s="2"/>
      <c r="M50" s="2"/>
    </row>
    <row r="51" spans="1:13" s="12" customFormat="1" ht="18">
      <c r="A51" s="6" t="s">
        <v>111</v>
      </c>
      <c r="B51" s="18" t="s">
        <v>110</v>
      </c>
      <c r="C51" s="7"/>
      <c r="D51" s="8">
        <v>1444</v>
      </c>
      <c r="E51" s="8">
        <v>1444</v>
      </c>
      <c r="F51" s="7">
        <f t="shared" si="1"/>
        <v>100</v>
      </c>
      <c r="G51" s="7">
        <f t="shared" si="2"/>
        <v>1444</v>
      </c>
      <c r="H51" s="7"/>
      <c r="I51" s="2"/>
      <c r="J51" s="2"/>
      <c r="K51" s="2"/>
      <c r="L51" s="2"/>
      <c r="M51" s="2"/>
    </row>
    <row r="52" spans="1:13" ht="44.4" customHeight="1">
      <c r="A52" s="4" t="s">
        <v>88</v>
      </c>
      <c r="B52" s="17" t="s">
        <v>72</v>
      </c>
      <c r="C52" s="5">
        <f>C53</f>
        <v>3363.6</v>
      </c>
      <c r="D52" s="5">
        <f>D53</f>
        <v>47993.8</v>
      </c>
      <c r="E52" s="5">
        <f>E53</f>
        <v>6040.5</v>
      </c>
      <c r="F52" s="5">
        <f t="shared" si="1"/>
        <v>12.586000691756018</v>
      </c>
      <c r="G52" s="5">
        <f t="shared" si="2"/>
        <v>2676.9</v>
      </c>
      <c r="H52" s="5">
        <f t="shared" si="3"/>
        <v>179.58437388512311</v>
      </c>
      <c r="I52" s="1"/>
      <c r="J52" s="1"/>
      <c r="K52" s="1"/>
      <c r="L52" s="1"/>
      <c r="M52" s="2"/>
    </row>
    <row r="53" spans="1:13" ht="28.2" customHeight="1">
      <c r="A53" s="6" t="s">
        <v>2</v>
      </c>
      <c r="B53" s="18" t="s">
        <v>73</v>
      </c>
      <c r="C53" s="7">
        <v>3363.6</v>
      </c>
      <c r="D53" s="8">
        <v>47993.8</v>
      </c>
      <c r="E53" s="8">
        <v>6040.5</v>
      </c>
      <c r="F53" s="7">
        <f t="shared" si="1"/>
        <v>12.586000691756018</v>
      </c>
      <c r="G53" s="7">
        <f t="shared" si="2"/>
        <v>2676.9</v>
      </c>
      <c r="H53" s="7">
        <f t="shared" si="3"/>
        <v>179.58437388512311</v>
      </c>
      <c r="I53" s="2"/>
      <c r="J53" s="2"/>
      <c r="K53" s="2"/>
      <c r="L53" s="2"/>
      <c r="M53" s="2"/>
    </row>
    <row r="54" spans="1:13" ht="57.6" customHeight="1">
      <c r="A54" s="4" t="s">
        <v>89</v>
      </c>
      <c r="B54" s="17" t="s">
        <v>74</v>
      </c>
      <c r="C54" s="5">
        <f>C55+C56</f>
        <v>8782.2000000000007</v>
      </c>
      <c r="D54" s="5">
        <f t="shared" ref="D54:E54" si="8">D55+D56</f>
        <v>14630.400000000001</v>
      </c>
      <c r="E54" s="5">
        <f t="shared" si="8"/>
        <v>11556.099999999999</v>
      </c>
      <c r="F54" s="5">
        <f t="shared" si="1"/>
        <v>78.986903980752402</v>
      </c>
      <c r="G54" s="5">
        <f>E54-C54</f>
        <v>2773.8999999999978</v>
      </c>
      <c r="H54" s="5">
        <f t="shared" si="3"/>
        <v>131.58547972034341</v>
      </c>
      <c r="I54" s="1"/>
      <c r="J54" s="1"/>
      <c r="K54" s="1"/>
      <c r="L54" s="1"/>
      <c r="M54" s="2"/>
    </row>
    <row r="55" spans="1:13" ht="36">
      <c r="A55" s="6" t="s">
        <v>1</v>
      </c>
      <c r="B55" s="18" t="s">
        <v>75</v>
      </c>
      <c r="C55" s="7">
        <v>8782.2000000000007</v>
      </c>
      <c r="D55" s="8">
        <v>12295.7</v>
      </c>
      <c r="E55" s="8">
        <v>9221.4</v>
      </c>
      <c r="F55" s="7">
        <f t="shared" si="1"/>
        <v>74.996950153305619</v>
      </c>
      <c r="G55" s="7">
        <f t="shared" si="2"/>
        <v>439.19999999999891</v>
      </c>
      <c r="H55" s="7">
        <f t="shared" si="3"/>
        <v>105.00102480016396</v>
      </c>
      <c r="I55" s="2"/>
      <c r="J55" s="2"/>
      <c r="K55" s="2"/>
      <c r="L55" s="2"/>
      <c r="M55" s="2"/>
    </row>
    <row r="56" spans="1:13" ht="36">
      <c r="A56" s="6" t="s">
        <v>0</v>
      </c>
      <c r="B56" s="18" t="s">
        <v>76</v>
      </c>
      <c r="C56" s="7"/>
      <c r="D56" s="8">
        <v>2334.6999999999998</v>
      </c>
      <c r="E56" s="8">
        <v>2334.6999999999998</v>
      </c>
      <c r="F56" s="7">
        <f t="shared" si="1"/>
        <v>100</v>
      </c>
      <c r="G56" s="7">
        <f t="shared" si="2"/>
        <v>2334.6999999999998</v>
      </c>
      <c r="H56" s="7" t="e">
        <f t="shared" si="3"/>
        <v>#DIV/0!</v>
      </c>
      <c r="I56" s="2"/>
      <c r="J56" s="2"/>
      <c r="K56" s="2"/>
      <c r="L56" s="2"/>
      <c r="M56" s="2"/>
    </row>
    <row r="57" spans="1:13" ht="17.399999999999999">
      <c r="A57" s="14" t="s">
        <v>32</v>
      </c>
      <c r="B57" s="17"/>
      <c r="C57" s="9">
        <f>C5+C13+C16+C22+C29+C36+C39+C44+C49+C52+C54+C27</f>
        <v>2979529.1000000006</v>
      </c>
      <c r="D57" s="20">
        <f>D5+D13+D16+D22+D29+D36+D39+D44+D49+D52+D54+D27</f>
        <v>5145797.7</v>
      </c>
      <c r="E57" s="20">
        <f>E5+E13+E16+E22+E29+E36+E39+E44+E49+E52+E54+E27</f>
        <v>3390130.4</v>
      </c>
      <c r="F57" s="9">
        <f>E57/D57%</f>
        <v>65.881532808800472</v>
      </c>
      <c r="G57" s="9">
        <f t="shared" si="2"/>
        <v>410601.29999999935</v>
      </c>
      <c r="H57" s="9">
        <f t="shared" si="3"/>
        <v>113.78074474922897</v>
      </c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2024-07-10T06:17:57Z</cp:lastPrinted>
  <dcterms:created xsi:type="dcterms:W3CDTF">2016-08-16T06:24:10Z</dcterms:created>
  <dcterms:modified xsi:type="dcterms:W3CDTF">2024-10-09T06:21:32Z</dcterms:modified>
</cp:coreProperties>
</file>