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Годовой за 2023 год\материал к проекту решения\"/>
    </mc:Choice>
  </mc:AlternateContent>
  <bookViews>
    <workbookView xWindow="120" yWindow="120" windowWidth="17490" windowHeight="8385" activeTab="2"/>
  </bookViews>
  <sheets>
    <sheet name="ФЦП " sheetId="3" r:id="rId1"/>
    <sheet name="ОЦП" sheetId="4" r:id="rId2"/>
    <sheet name="МП" sheetId="1" r:id="rId3"/>
  </sheets>
  <definedNames>
    <definedName name="_xlnm.Print_Titles" localSheetId="2">МП!$6:$7</definedName>
    <definedName name="_xlnm.Print_Titles" localSheetId="1">ОЦП!$6:$7</definedName>
    <definedName name="_xlnm.Print_Area" localSheetId="2">МП!$A$1:$I$99</definedName>
    <definedName name="_xlnm.Print_Area" localSheetId="1">ОЦП!$A$1:$J$54</definedName>
    <definedName name="_xlnm.Print_Area" localSheetId="0">'ФЦП '!$A$1:$J$32</definedName>
  </definedNames>
  <calcPr calcId="152511" iterate="1"/>
</workbook>
</file>

<file path=xl/calcChain.xml><?xml version="1.0" encoding="utf-8"?>
<calcChain xmlns="http://schemas.openxmlformats.org/spreadsheetml/2006/main">
  <c r="I30" i="1" l="1"/>
  <c r="J26" i="4" l="1"/>
  <c r="G48" i="1" l="1"/>
  <c r="J13" i="3" l="1"/>
  <c r="J10" i="4" l="1"/>
  <c r="H63" i="1" l="1"/>
  <c r="I45" i="1"/>
  <c r="I47" i="1"/>
  <c r="H60" i="1" l="1"/>
  <c r="H25" i="4"/>
  <c r="J38" i="4" l="1"/>
  <c r="J37" i="4" s="1"/>
  <c r="I37" i="4"/>
  <c r="H14" i="3"/>
  <c r="H12" i="3"/>
  <c r="H11" i="3" s="1"/>
  <c r="G39" i="4"/>
  <c r="G12" i="1"/>
  <c r="G11" i="1" s="1"/>
  <c r="J47" i="4"/>
  <c r="J42" i="4"/>
  <c r="J40" i="4"/>
  <c r="J32" i="4"/>
  <c r="J28" i="4"/>
  <c r="J25" i="4"/>
  <c r="J24" i="4"/>
  <c r="J16" i="4"/>
  <c r="I14" i="3"/>
  <c r="I12" i="3"/>
  <c r="G17" i="3"/>
  <c r="F76" i="1"/>
  <c r="F75" i="1" s="1"/>
  <c r="H76" i="1"/>
  <c r="H75" i="1" s="1"/>
  <c r="F73" i="1"/>
  <c r="H73" i="1"/>
  <c r="F71" i="1"/>
  <c r="F69" i="1"/>
  <c r="H69" i="1"/>
  <c r="F67" i="1"/>
  <c r="H67" i="1"/>
  <c r="F65" i="1"/>
  <c r="H65" i="1"/>
  <c r="F60" i="1"/>
  <c r="F58" i="1"/>
  <c r="H58" i="1"/>
  <c r="F54" i="1"/>
  <c r="H54" i="1"/>
  <c r="F52" i="1"/>
  <c r="H52" i="1"/>
  <c r="F50" i="1"/>
  <c r="H50" i="1"/>
  <c r="F48" i="1"/>
  <c r="H48" i="1"/>
  <c r="F46" i="1"/>
  <c r="H46" i="1"/>
  <c r="F44" i="1"/>
  <c r="G44" i="1"/>
  <c r="F41" i="1"/>
  <c r="H41" i="1"/>
  <c r="F39" i="1"/>
  <c r="H39" i="1"/>
  <c r="F37" i="1"/>
  <c r="G37" i="1"/>
  <c r="H37" i="1"/>
  <c r="F35" i="1"/>
  <c r="H35" i="1"/>
  <c r="F33" i="1"/>
  <c r="H33" i="1"/>
  <c r="F31" i="1"/>
  <c r="H31" i="1"/>
  <c r="F29" i="1"/>
  <c r="G29" i="1"/>
  <c r="F27" i="1"/>
  <c r="G27" i="1"/>
  <c r="F19" i="1"/>
  <c r="H19" i="1"/>
  <c r="F17" i="1"/>
  <c r="H17" i="1"/>
  <c r="H12" i="1"/>
  <c r="H11" i="1" s="1"/>
  <c r="F12" i="1"/>
  <c r="F11" i="1" s="1"/>
  <c r="I17" i="4"/>
  <c r="H17" i="4"/>
  <c r="I15" i="4"/>
  <c r="H15" i="4"/>
  <c r="I9" i="4"/>
  <c r="I8" i="4" s="1"/>
  <c r="H9" i="4"/>
  <c r="H8" i="4" s="1"/>
  <c r="F46" i="4"/>
  <c r="I46" i="4"/>
  <c r="H46" i="4"/>
  <c r="J46" i="4" s="1"/>
  <c r="F41" i="4"/>
  <c r="I41" i="4"/>
  <c r="H41" i="4"/>
  <c r="F39" i="4"/>
  <c r="I39" i="4"/>
  <c r="H39" i="4"/>
  <c r="F37" i="4"/>
  <c r="H37" i="4"/>
  <c r="F34" i="4"/>
  <c r="I34" i="4"/>
  <c r="H34" i="4"/>
  <c r="F33" i="4"/>
  <c r="I33" i="4"/>
  <c r="H33" i="4"/>
  <c r="I31" i="4"/>
  <c r="F31" i="4"/>
  <c r="G31" i="4"/>
  <c r="I29" i="4"/>
  <c r="H29" i="4"/>
  <c r="I23" i="4"/>
  <c r="I25" i="4"/>
  <c r="I27" i="4"/>
  <c r="F27" i="4"/>
  <c r="G27" i="4"/>
  <c r="F25" i="4"/>
  <c r="G25" i="4"/>
  <c r="F23" i="4"/>
  <c r="F17" i="4"/>
  <c r="F15" i="4"/>
  <c r="F9" i="4"/>
  <c r="F8" i="4" s="1"/>
  <c r="F24" i="3"/>
  <c r="F23" i="3" s="1"/>
  <c r="F21" i="3"/>
  <c r="F17" i="3"/>
  <c r="F14" i="3"/>
  <c r="F12" i="3"/>
  <c r="H43" i="4"/>
  <c r="F14" i="4"/>
  <c r="H29" i="1"/>
  <c r="H17" i="3"/>
  <c r="I17" i="3"/>
  <c r="G12" i="3"/>
  <c r="J30" i="4"/>
  <c r="G29" i="4"/>
  <c r="I59" i="1"/>
  <c r="I58" i="1" s="1"/>
  <c r="G58" i="1"/>
  <c r="I42" i="1"/>
  <c r="I41" i="1" s="1"/>
  <c r="G41" i="1"/>
  <c r="I40" i="1"/>
  <c r="I39" i="1" s="1"/>
  <c r="G39" i="1"/>
  <c r="I38" i="1"/>
  <c r="I37" i="1" s="1"/>
  <c r="I36" i="1"/>
  <c r="I35" i="1" s="1"/>
  <c r="G35" i="1"/>
  <c r="I34" i="1"/>
  <c r="I33" i="1" s="1"/>
  <c r="G33" i="1"/>
  <c r="I32" i="1"/>
  <c r="I31" i="1" s="1"/>
  <c r="G31" i="1"/>
  <c r="I29" i="1"/>
  <c r="I28" i="1"/>
  <c r="I27" i="1" s="1"/>
  <c r="H27" i="1"/>
  <c r="H31" i="4"/>
  <c r="H27" i="4"/>
  <c r="J27" i="4" s="1"/>
  <c r="H23" i="4"/>
  <c r="G23" i="4"/>
  <c r="J15" i="3"/>
  <c r="G14" i="3"/>
  <c r="F19" i="3"/>
  <c r="J20" i="3"/>
  <c r="I19" i="3"/>
  <c r="H19" i="3"/>
  <c r="J19" i="3" s="1"/>
  <c r="G19" i="3"/>
  <c r="F94" i="1"/>
  <c r="F93" i="1" s="1"/>
  <c r="F89" i="1"/>
  <c r="F88" i="1" s="1"/>
  <c r="F84" i="1"/>
  <c r="F83" i="1" s="1"/>
  <c r="F86" i="1" s="1"/>
  <c r="F79" i="1"/>
  <c r="F78" i="1" s="1"/>
  <c r="F63" i="1"/>
  <c r="F56" i="1"/>
  <c r="F24" i="1"/>
  <c r="F22" i="1"/>
  <c r="F21" i="1" s="1"/>
  <c r="F14" i="1"/>
  <c r="F9" i="1"/>
  <c r="F8" i="1" s="1"/>
  <c r="I95" i="1"/>
  <c r="I94" i="1" s="1"/>
  <c r="H94" i="1"/>
  <c r="H93" i="1" s="1"/>
  <c r="G94" i="1"/>
  <c r="G93" i="1" s="1"/>
  <c r="I92" i="1"/>
  <c r="I91" i="1" s="1"/>
  <c r="H91" i="1"/>
  <c r="G91" i="1"/>
  <c r="I90" i="1"/>
  <c r="I89" i="1" s="1"/>
  <c r="H89" i="1"/>
  <c r="G89" i="1"/>
  <c r="G88" i="1" s="1"/>
  <c r="I85" i="1"/>
  <c r="I84" i="1" s="1"/>
  <c r="H84" i="1"/>
  <c r="H83" i="1" s="1"/>
  <c r="H86" i="1" s="1"/>
  <c r="G84" i="1"/>
  <c r="G83" i="1" s="1"/>
  <c r="G86" i="1" s="1"/>
  <c r="J18" i="3"/>
  <c r="I49" i="1"/>
  <c r="I48" i="1" s="1"/>
  <c r="G46" i="4"/>
  <c r="J25" i="3"/>
  <c r="I24" i="3"/>
  <c r="I23" i="3" s="1"/>
  <c r="H24" i="3"/>
  <c r="H23" i="3" s="1"/>
  <c r="G24" i="3"/>
  <c r="G23" i="3" s="1"/>
  <c r="G37" i="4"/>
  <c r="G76" i="1"/>
  <c r="G75" i="1" s="1"/>
  <c r="G14" i="1"/>
  <c r="H14" i="1"/>
  <c r="I15" i="1"/>
  <c r="G41" i="4"/>
  <c r="J35" i="4"/>
  <c r="G34" i="4"/>
  <c r="G33" i="4"/>
  <c r="J21" i="4"/>
  <c r="I20" i="4"/>
  <c r="I19" i="4" s="1"/>
  <c r="H20" i="4"/>
  <c r="H19" i="4" s="1"/>
  <c r="G20" i="4"/>
  <c r="G19" i="4" s="1"/>
  <c r="J18" i="4"/>
  <c r="J17" i="4" s="1"/>
  <c r="G17" i="4"/>
  <c r="J15" i="4"/>
  <c r="G15" i="4"/>
  <c r="J9" i="4"/>
  <c r="J8" i="4" s="1"/>
  <c r="G9" i="4"/>
  <c r="G8" i="4" s="1"/>
  <c r="J10" i="3"/>
  <c r="H9" i="3"/>
  <c r="H8" i="3" s="1"/>
  <c r="I9" i="3"/>
  <c r="I8" i="3" s="1"/>
  <c r="G9" i="3"/>
  <c r="G8" i="3" s="1"/>
  <c r="G22" i="1"/>
  <c r="G21" i="1" s="1"/>
  <c r="H22" i="1"/>
  <c r="H21" i="1" s="1"/>
  <c r="G19" i="1"/>
  <c r="I19" i="1"/>
  <c r="G17" i="1"/>
  <c r="I80" i="1"/>
  <c r="I79" i="1" s="1"/>
  <c r="I78" i="1" s="1"/>
  <c r="H79" i="1"/>
  <c r="H78" i="1" s="1"/>
  <c r="G79" i="1"/>
  <c r="G78" i="1" s="1"/>
  <c r="J22" i="3"/>
  <c r="G21" i="3"/>
  <c r="H21" i="3"/>
  <c r="J21" i="3" s="1"/>
  <c r="I21" i="3"/>
  <c r="I77" i="1"/>
  <c r="I76" i="1" s="1"/>
  <c r="I75" i="1" s="1"/>
  <c r="I74" i="1"/>
  <c r="I73" i="1" s="1"/>
  <c r="G73" i="1"/>
  <c r="G69" i="1"/>
  <c r="I70" i="1"/>
  <c r="I69" i="1" s="1"/>
  <c r="I10" i="1"/>
  <c r="I9" i="1" s="1"/>
  <c r="I8" i="1" s="1"/>
  <c r="G9" i="1"/>
  <c r="G8" i="1" s="1"/>
  <c r="H9" i="1"/>
  <c r="H8" i="1" s="1"/>
  <c r="H71" i="1"/>
  <c r="I23" i="1"/>
  <c r="I22" i="1" s="1"/>
  <c r="I21" i="1" s="1"/>
  <c r="G71" i="1"/>
  <c r="G67" i="1"/>
  <c r="I68" i="1"/>
  <c r="I67" i="1" s="1"/>
  <c r="I72" i="1"/>
  <c r="I71" i="1" s="1"/>
  <c r="G60" i="1"/>
  <c r="G56" i="1"/>
  <c r="H56" i="1"/>
  <c r="G54" i="1"/>
  <c r="G52" i="1"/>
  <c r="I61" i="1"/>
  <c r="I60" i="1" s="1"/>
  <c r="I57" i="1"/>
  <c r="I56" i="1" s="1"/>
  <c r="I55" i="1"/>
  <c r="I54" i="1" s="1"/>
  <c r="I53" i="1"/>
  <c r="I52" i="1" s="1"/>
  <c r="G50" i="1"/>
  <c r="I51" i="1"/>
  <c r="I50" i="1" s="1"/>
  <c r="H44" i="1"/>
  <c r="I25" i="1"/>
  <c r="I24" i="1" s="1"/>
  <c r="G24" i="1"/>
  <c r="H24" i="1"/>
  <c r="I13" i="1"/>
  <c r="I12" i="1" s="1"/>
  <c r="I11" i="1" s="1"/>
  <c r="I44" i="1"/>
  <c r="G46" i="1"/>
  <c r="G63" i="1"/>
  <c r="G65" i="1"/>
  <c r="I66" i="1"/>
  <c r="I65" i="1" s="1"/>
  <c r="I64" i="1"/>
  <c r="I63" i="1" s="1"/>
  <c r="I18" i="1"/>
  <c r="I17" i="1" s="1"/>
  <c r="I46" i="1"/>
  <c r="H88" i="1" l="1"/>
  <c r="I88" i="1"/>
  <c r="J20" i="4"/>
  <c r="J19" i="4" s="1"/>
  <c r="G14" i="4"/>
  <c r="J17" i="3"/>
  <c r="J33" i="4"/>
  <c r="G36" i="4"/>
  <c r="H16" i="1"/>
  <c r="I11" i="3"/>
  <c r="F26" i="1"/>
  <c r="G16" i="1"/>
  <c r="H62" i="1"/>
  <c r="F96" i="1"/>
  <c r="G96" i="1"/>
  <c r="G43" i="4"/>
  <c r="H22" i="4"/>
  <c r="F22" i="4"/>
  <c r="J29" i="4"/>
  <c r="F36" i="4"/>
  <c r="J43" i="4"/>
  <c r="F43" i="4"/>
  <c r="F11" i="3"/>
  <c r="F26" i="3" s="1"/>
  <c r="G11" i="3"/>
  <c r="J24" i="3"/>
  <c r="F16" i="3"/>
  <c r="F32" i="3" s="1"/>
  <c r="J31" i="4"/>
  <c r="H14" i="4"/>
  <c r="J34" i="4"/>
  <c r="I14" i="4"/>
  <c r="G26" i="1"/>
  <c r="F43" i="1"/>
  <c r="F62" i="1"/>
  <c r="I93" i="1"/>
  <c r="F16" i="1"/>
  <c r="G62" i="1"/>
  <c r="I14" i="1"/>
  <c r="G43" i="1"/>
  <c r="H96" i="1"/>
  <c r="H43" i="1"/>
  <c r="H26" i="1"/>
  <c r="J23" i="3"/>
  <c r="J9" i="3"/>
  <c r="J8" i="3" s="1"/>
  <c r="G16" i="3"/>
  <c r="J12" i="3"/>
  <c r="I16" i="3"/>
  <c r="J14" i="3"/>
  <c r="H16" i="3"/>
  <c r="I43" i="4"/>
  <c r="G22" i="4"/>
  <c r="G48" i="4" s="1"/>
  <c r="J39" i="4"/>
  <c r="J41" i="4"/>
  <c r="I36" i="4"/>
  <c r="J23" i="4"/>
  <c r="I22" i="4"/>
  <c r="H36" i="4"/>
  <c r="I83" i="1"/>
  <c r="I86" i="1" s="1"/>
  <c r="I62" i="1"/>
  <c r="I43" i="1"/>
  <c r="I26" i="1"/>
  <c r="I16" i="1"/>
  <c r="J14" i="4"/>
  <c r="I96" i="1" l="1"/>
  <c r="F48" i="4"/>
  <c r="G32" i="3"/>
  <c r="F81" i="1"/>
  <c r="F97" i="1" s="1"/>
  <c r="H48" i="4"/>
  <c r="I48" i="4"/>
  <c r="J22" i="4"/>
  <c r="G26" i="3"/>
  <c r="J11" i="3"/>
  <c r="I32" i="3"/>
  <c r="G81" i="1"/>
  <c r="G97" i="1" s="1"/>
  <c r="H81" i="1"/>
  <c r="I26" i="3"/>
  <c r="J36" i="4"/>
  <c r="I81" i="1"/>
  <c r="I97" i="1" s="1"/>
  <c r="J16" i="3"/>
  <c r="H32" i="3"/>
  <c r="H26" i="3"/>
  <c r="J48" i="4" l="1"/>
  <c r="J32" i="3"/>
  <c r="J26" i="3"/>
  <c r="H97" i="1"/>
</calcChain>
</file>

<file path=xl/sharedStrings.xml><?xml version="1.0" encoding="utf-8"?>
<sst xmlns="http://schemas.openxmlformats.org/spreadsheetml/2006/main" count="333" uniqueCount="171">
  <si>
    <t>Комитет образования</t>
  </si>
  <si>
    <t>Отдел по спорту</t>
  </si>
  <si>
    <t>Отдел по культуре</t>
  </si>
  <si>
    <t>Подпрограмма "Развитие системы общего и дополнительного образования"</t>
  </si>
  <si>
    <t>Подпрограмма "Развитие системы дошкольного образования"</t>
  </si>
  <si>
    <t>Наименование программы, исполнители</t>
  </si>
  <si>
    <t>КЦСР</t>
  </si>
  <si>
    <t>остаток денежных средств</t>
  </si>
  <si>
    <t xml:space="preserve">Реализация программы </t>
  </si>
  <si>
    <t>Наименование программы</t>
  </si>
  <si>
    <t>№ п/п</t>
  </si>
  <si>
    <t>Остаток от утвержденного плана</t>
  </si>
  <si>
    <t>Реализация программы</t>
  </si>
  <si>
    <t>№         п/п</t>
  </si>
  <si>
    <t>8</t>
  </si>
  <si>
    <t>9</t>
  </si>
  <si>
    <t>МЦП ВСЕГО:</t>
  </si>
  <si>
    <t>8.1</t>
  </si>
  <si>
    <t>МКУ "УЖКХ"</t>
  </si>
  <si>
    <t>Всего за счет районного бюджета БМР</t>
  </si>
  <si>
    <t>МКУ "УДХБ"</t>
  </si>
  <si>
    <t>Подпрограмма "Обеспечение условий безопасности муниципальных учреждений, подведомственных Комитету образования АБМР"</t>
  </si>
  <si>
    <t>Подпрограмма "Организация отдыха, оздоровления и занятости детей и подростков"</t>
  </si>
  <si>
    <t>Подпрограмма "Доступная среда"</t>
  </si>
  <si>
    <t>Подпрограмма "Развитие молодежной политики на территории Балаковского муниципального района"</t>
  </si>
  <si>
    <t>Подпрограмма "Развитие туризма на территории Балаковского муниципального района"</t>
  </si>
  <si>
    <t>Подпрограмма "Комплексные меры противодействия незаконному обороту наркотических средств в учреждениях спорта, физической культуры и молодежной политики"</t>
  </si>
  <si>
    <t>Подпрограмма "Деятельность учреждений спорта, физической культуры и молодежной политики Балаковского муниципального района по профилактике правонарушений"</t>
  </si>
  <si>
    <t>Подпрограмма "Координация работы в области спорта, молодежной политики, физической культуры и туризма на территории Балаковского муниципального района"</t>
  </si>
  <si>
    <t>Подпрограмма "Развитие учреждений культуры Балаковского муницпального района"</t>
  </si>
  <si>
    <t>Подпрограмма "Трудоустройство молодежи в учреждениях культуры и дополнительного образования БМР"</t>
  </si>
  <si>
    <t>Подпрограмма "Развитие системы дополнительного образования в сфере культуры и искусства"</t>
  </si>
  <si>
    <t>Подпрограмма "Деятельность учреждений культуры Балаковского муниципального района по профилактике правонарушений"</t>
  </si>
  <si>
    <t>Подпрограмма "Координация работы и организационное сопровождение в сфере культуры"</t>
  </si>
  <si>
    <t>о реализации муниципальных программ  за счет средств районного бюджета БМР</t>
  </si>
  <si>
    <t>ВСЕГО</t>
  </si>
  <si>
    <t>Подпрограмма "Предоставление субсидии на обеспечение деятельности муниципальных бизнес-инкубаторов"</t>
  </si>
  <si>
    <t>70 0 00 00000</t>
  </si>
  <si>
    <t>70 1 00 00000</t>
  </si>
  <si>
    <t>Комитет по распоряжению муниципальной собственностью и земельными ресурсами администрации БМР</t>
  </si>
  <si>
    <t>72 0 00 00000</t>
  </si>
  <si>
    <t>72 1 00 00000</t>
  </si>
  <si>
    <t>75 0 00 00000</t>
  </si>
  <si>
    <t>76 0 00 00000</t>
  </si>
  <si>
    <t>Муниципальная программа "Развитие системы образования на территории Балаковского муниципального района"</t>
  </si>
  <si>
    <t>78 0 00 00000</t>
  </si>
  <si>
    <t>78 1 00 00000</t>
  </si>
  <si>
    <t>78 2 00 00000</t>
  </si>
  <si>
    <t>78 3 00 00000</t>
  </si>
  <si>
    <t>78 4 00 00000</t>
  </si>
  <si>
    <t>78 5 00 00000</t>
  </si>
  <si>
    <t>78 6 00 00000</t>
  </si>
  <si>
    <t>78 7 00 00000</t>
  </si>
  <si>
    <t>78 8 00 00000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</si>
  <si>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</si>
  <si>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79 0 00 00000</t>
  </si>
  <si>
    <t>79 2 00 00000</t>
  </si>
  <si>
    <t>79 3 00 00000</t>
  </si>
  <si>
    <t>79 6 00 00000</t>
  </si>
  <si>
    <t>79 7 00 00000</t>
  </si>
  <si>
    <t>79 8 00 00000</t>
  </si>
  <si>
    <t>79 А 00 00000</t>
  </si>
  <si>
    <t>Муниципальная программа "Развитие культуры Балаковского муниципального района"</t>
  </si>
  <si>
    <t>80 0 00 00000</t>
  </si>
  <si>
    <t>80 1 00 00000</t>
  </si>
  <si>
    <t>80 3 00 00000</t>
  </si>
  <si>
    <t>80 4 00 00000</t>
  </si>
  <si>
    <t>80 5 00 00000</t>
  </si>
  <si>
    <t>80 6 00 00000</t>
  </si>
  <si>
    <t>Подпрограмма "Развитие библиотечной системы на территории БМР"</t>
  </si>
  <si>
    <t>80 7 00 00000</t>
  </si>
  <si>
    <t>81 0 00 00000</t>
  </si>
  <si>
    <t>Подпрограмма "Развитие спорта и физической культуры на территории БМР"</t>
  </si>
  <si>
    <t>1</t>
  </si>
  <si>
    <t>Итого по МТБ</t>
  </si>
  <si>
    <t>Администрация БМР (МКУ БМР Служба субсидий)</t>
  </si>
  <si>
    <t>Администрация БМР (МКУ "Управление по делам ГО и ЧС БМР")</t>
  </si>
  <si>
    <t>Администрация БМР  (МКУ БМР Служба субсидий)</t>
  </si>
  <si>
    <t>79 9 00 00000</t>
  </si>
  <si>
    <t>1.1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</si>
  <si>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</si>
  <si>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82 0 00 00000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</si>
  <si>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</si>
  <si>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82 1 00 00000</t>
  </si>
  <si>
    <t>Подпрограмма "Осуществление регулярных перевозок пассажиров и багажа автомобильным транспортом по муниципальным маршрутам регулярных перевозок в границах Балаковского муниципального района"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</si>
  <si>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</si>
  <si>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БМР"</t>
  </si>
  <si>
    <t>Муниципальная программа "Обеспечение жильем молодых семей на территории БМР в 2016-2020гг."</t>
  </si>
  <si>
    <t>Муниципальная программа "АПК Безопасный город" на территории БМР</t>
  </si>
  <si>
    <t>5</t>
  </si>
  <si>
    <t>6</t>
  </si>
  <si>
    <t>75 1 00 00000</t>
  </si>
  <si>
    <t>Подпрограмма "Организация мероприятий , проводимых в целях эффективного учета и распоряжения муниципальным имуществом, объектов недвижимого имущества, имеющих признаки бесхозяйного, и земельными участками в границах Балаковского муниципального района"</t>
  </si>
  <si>
    <t>Подпрограмма "Развитие мер социальной поддержки отдельных категорий граждан"</t>
  </si>
  <si>
    <t>Подпрограмма "Обеспечение реализации мер социальной поддержки отдельных категорий граждан"</t>
  </si>
  <si>
    <t>75 2 00 00000</t>
  </si>
  <si>
    <t>2.1</t>
  </si>
  <si>
    <t>6.1</t>
  </si>
  <si>
    <t>6.2</t>
  </si>
  <si>
    <t>6.3</t>
  </si>
  <si>
    <t>6.4</t>
  </si>
  <si>
    <t>6.5</t>
  </si>
  <si>
    <t>6.6</t>
  </si>
  <si>
    <t>6.8</t>
  </si>
  <si>
    <t>7</t>
  </si>
  <si>
    <t>7.1</t>
  </si>
  <si>
    <t>2.2</t>
  </si>
  <si>
    <t>Комитет по распоряжению муниципальной собственностью и земельными ресурсами администрации БМР (МКУ "УЖКХ")</t>
  </si>
  <si>
    <t>3.1</t>
  </si>
  <si>
    <t>3.2</t>
  </si>
  <si>
    <t>рублей</t>
  </si>
  <si>
    <t xml:space="preserve"> рублей</t>
  </si>
  <si>
    <t>Подпрограмма "Реконструкция и замена систем водоснабжения и водоотведения МУП "Балаково - Водоканал" Балаковского муниципального района"</t>
  </si>
  <si>
    <t>72 2 00 00000</t>
  </si>
  <si>
    <t>76 1 00 00000</t>
  </si>
  <si>
    <t>Подпрограмма "Предоставление социальной выплаты молодым семьям"</t>
  </si>
  <si>
    <t>Подпрограмма "Обеспечение мероприятий по построению и развитию АПК "Безопасный город" на  территории Балаковского муниципального района"</t>
  </si>
  <si>
    <t>5.1</t>
  </si>
  <si>
    <t>5.2</t>
  </si>
  <si>
    <t>5.3</t>
  </si>
  <si>
    <t>5.4</t>
  </si>
  <si>
    <t>5.5</t>
  </si>
  <si>
    <t>5.6</t>
  </si>
  <si>
    <t>5.7</t>
  </si>
  <si>
    <t>5.8</t>
  </si>
  <si>
    <t>9.1</t>
  </si>
  <si>
    <t>Муниципальная программа "Социальная поддержка отдельных категорий граждан на территории Балаковского муниципального района" в рамках ГП Саратовской области «Социальная поддержка и социальное обслуживание населения Саратовской области»</t>
  </si>
  <si>
    <t>Муниципальная программа "Развитие культуры Балаковского муниципального района" в рамках ГП Саратовской области "Культура Саратовской области"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</si>
  <si>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 в рамках ГП Саратовской области «Развитие экономического потенциала и повышение инвестиционной привлекательности региона»</t>
  </si>
  <si>
    <t>Муниципальная программа "Обеспечение жильем молодых семей на территории БМР"в рамках ГП Саратовской области «Обеспечение населения доступным жильем и развитие жилищно-коммунальной инфраструктуры»" Подпрограмма «Обеспечение жилыми помещениями молодых семей»</t>
  </si>
  <si>
    <t>85 0 00 00000</t>
  </si>
  <si>
    <t>85 2 00 00000</t>
  </si>
  <si>
    <t>Подпрограмма "Обеспечение жильем молодых семей на территории Балаковского муниципального района"</t>
  </si>
  <si>
    <t xml:space="preserve">Итого </t>
  </si>
  <si>
    <t>ВСЕГО за счет федеральных средств</t>
  </si>
  <si>
    <t>79 5 00 00000</t>
  </si>
  <si>
    <t>Подпрограмма "Развитие кадрового потенциала учреждений, подведомственных отделу по спорту, физической культуре, молодёжной политике  и туризму администрации Балаковского муниципального района"</t>
  </si>
  <si>
    <t>1.2</t>
  </si>
  <si>
    <t>Муниципальная программа "Развитие культуры Балаковского муниципального района" в рамках ГП Саратовской области «Культура Саратовской области»</t>
  </si>
  <si>
    <t>Подпрограмма "Развитие учреждений культуры Балаковского муниципального района"</t>
  </si>
  <si>
    <t>81 1 00 00000</t>
  </si>
  <si>
    <t>Подпрограмма "Профилактика терроризма в учреждениях подведомственных отделу по спорту, физической культуре, молодежной политике и туризму администрации БМР"</t>
  </si>
  <si>
    <t>2</t>
  </si>
  <si>
    <t>МП, финансируемые за счет средств  межбюджетных трансфертов</t>
  </si>
  <si>
    <t xml:space="preserve">Итого за счет  безвозмездных поступлений  от юридических лиц </t>
  </si>
  <si>
    <t xml:space="preserve">МП, финансируемые за счет  безвозмездных поступлений  от юридических лиц </t>
  </si>
  <si>
    <t>Муниципальная программа "Развитие образования в Балаковском муниципальном районе"</t>
  </si>
  <si>
    <t>Подпрограмма "Развитие инфраструктуры системы общего и дополнительного образования"</t>
  </si>
  <si>
    <t>Муниципальная программа "Развитие образования в Балаковском муниципальном районе" в рамках ГП Саратовской области «Развитие образования в Саратовской области»</t>
  </si>
  <si>
    <t>Подпрограмма "Организационное сопровождение реализации программы"</t>
  </si>
  <si>
    <t>Подпрограмма "Обеспечение условий для выявления, поддержки и развития способностей и талантов у детей и молодежи, самоопределения и профессиональной ориентации обучающихся"</t>
  </si>
  <si>
    <t>Подпрограмма "Обеспечение безопасных условий обучения"</t>
  </si>
  <si>
    <t>Подпрограмма "Профессиональное развитие и поддержка педагогических работников"</t>
  </si>
  <si>
    <t>7.2</t>
  </si>
  <si>
    <t>7.3</t>
  </si>
  <si>
    <t>6.7</t>
  </si>
  <si>
    <t>7.4</t>
  </si>
  <si>
    <t>7.5</t>
  </si>
  <si>
    <t>7.6</t>
  </si>
  <si>
    <t>израсходовано за 2022 год</t>
  </si>
  <si>
    <t>Израсходовано  за 2022 год</t>
  </si>
  <si>
    <t>Израсходовано  на 01.01.2024г</t>
  </si>
  <si>
    <t>Сумма средств, утвержденная бюджетом на 2023г.</t>
  </si>
  <si>
    <t>ИНФОРМАЦИЯ</t>
  </si>
  <si>
    <t>за 2023 год</t>
  </si>
  <si>
    <t>поступило на 31.12.2023г.</t>
  </si>
  <si>
    <t>израсходовано на 31.12.2023г.</t>
  </si>
  <si>
    <t>о реализации муниципальных программ БМР за счет федеральных средств</t>
  </si>
  <si>
    <t>о реализации муниципальных программ БМР за счет средств областного бюджета</t>
  </si>
  <si>
    <t xml:space="preserve">Муниципальная программа "Обеспечение населения жильем на территории Балаковского муниципального района в 2019-2024 годах" в рамках ГП Саратовской области «Обеспечение населения доступным жильем и развитие жилищно-коммунальной инфраструктуры» </t>
  </si>
  <si>
    <t>Муниципальная программа "Обеспечение населения жильем на территории Балаковского муниципального района в 2019-2024 годах" в рамках ГП Саратовской области «Обеспечение населения доступным жильем и развитие жилищно-коммунальной инфраструктуры»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</si>
</sst>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19">
    <xf numFmtId="0" fontId="0" fillId="0" borderId="0"/>
    <xf numFmtId="165" fontId="8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164" fontId="8" fillId="0" borderId="0" applyFont="0" applyFill="0" applyBorder="0" applyAlignment="0" applyProtection="0"/>
    <xf numFmtId="0" fontId="5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20" fillId="0" borderId="0"/>
    <xf numFmtId="0" fontId="20" fillId="0" borderId="0"/>
    <xf numFmtId="0" fontId="32" fillId="0" borderId="0"/>
  </cellStyleXfs>
  <cellXfs count="291">
    <xf numFmtId="0" fontId="0" fillId="0" borderId="0" xfId="0"/>
    <xf numFmtId="0" fontId="3" fillId="0" borderId="0" xfId="2" applyFont="1"/>
    <xf numFmtId="49" fontId="3" fillId="0" borderId="0" xfId="2" applyNumberFormat="1" applyFont="1" applyFill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4" fillId="0" borderId="0" xfId="2" applyFont="1"/>
    <xf numFmtId="0" fontId="6" fillId="0" borderId="0" xfId="2" applyFont="1"/>
    <xf numFmtId="0" fontId="9" fillId="0" borderId="0" xfId="0" applyFont="1"/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Fill="1"/>
    <xf numFmtId="164" fontId="10" fillId="0" borderId="0" xfId="100" applyFont="1" applyFill="1" applyBorder="1" applyAlignment="1">
      <alignment horizontal="left" vertical="justify" wrapText="1"/>
    </xf>
    <xf numFmtId="0" fontId="11" fillId="0" borderId="0" xfId="0" applyFont="1" applyFill="1" applyBorder="1" applyAlignment="1">
      <alignment horizontal="left" vertical="justify" wrapText="1"/>
    </xf>
    <xf numFmtId="0" fontId="10" fillId="0" borderId="0" xfId="0" applyFont="1" applyFill="1" applyBorder="1"/>
    <xf numFmtId="0" fontId="10" fillId="2" borderId="0" xfId="0" applyFont="1" applyFill="1"/>
    <xf numFmtId="49" fontId="10" fillId="2" borderId="0" xfId="0" applyNumberFormat="1" applyFont="1" applyFill="1"/>
    <xf numFmtId="0" fontId="11" fillId="2" borderId="0" xfId="0" applyFont="1" applyFill="1"/>
    <xf numFmtId="0" fontId="12" fillId="0" borderId="0" xfId="0" applyFont="1" applyFill="1"/>
    <xf numFmtId="4" fontId="10" fillId="0" borderId="0" xfId="0" applyNumberFormat="1" applyFont="1" applyFill="1"/>
    <xf numFmtId="49" fontId="11" fillId="0" borderId="0" xfId="101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/>
    <xf numFmtId="0" fontId="12" fillId="2" borderId="0" xfId="0" applyFont="1" applyFill="1"/>
    <xf numFmtId="4" fontId="11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1" fillId="2" borderId="0" xfId="0" applyFont="1" applyFill="1" applyAlignment="1">
      <alignment horizontal="left"/>
    </xf>
    <xf numFmtId="1" fontId="11" fillId="2" borderId="1" xfId="0" applyNumberFormat="1" applyFont="1" applyFill="1" applyBorder="1" applyAlignment="1">
      <alignment horizontal="center" vertical="center"/>
    </xf>
    <xf numFmtId="1" fontId="11" fillId="2" borderId="1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4" fillId="0" borderId="0" xfId="2" applyNumberFormat="1" applyFont="1"/>
    <xf numFmtId="0" fontId="4" fillId="0" borderId="0" xfId="2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 wrapText="1"/>
    </xf>
    <xf numFmtId="49" fontId="10" fillId="2" borderId="5" xfId="2" applyNumberFormat="1" applyFont="1" applyFill="1" applyBorder="1" applyAlignment="1">
      <alignment horizontal="center" vertical="center" wrapText="1"/>
    </xf>
    <xf numFmtId="0" fontId="14" fillId="2" borderId="3" xfId="2" applyNumberFormat="1" applyFont="1" applyFill="1" applyBorder="1" applyAlignment="1">
      <alignment horizontal="left" vertical="center" wrapText="1"/>
    </xf>
    <xf numFmtId="0" fontId="14" fillId="2" borderId="13" xfId="2" applyNumberFormat="1" applyFont="1" applyFill="1" applyBorder="1" applyAlignment="1">
      <alignment horizontal="left" vertical="center" wrapText="1"/>
    </xf>
    <xf numFmtId="0" fontId="14" fillId="2" borderId="9" xfId="2" applyNumberFormat="1" applyFont="1" applyFill="1" applyBorder="1" applyAlignment="1">
      <alignment horizontal="left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4" fillId="2" borderId="10" xfId="2" applyNumberFormat="1" applyFont="1" applyFill="1" applyBorder="1" applyAlignment="1">
      <alignment horizontal="left" vertical="center" wrapText="1"/>
    </xf>
    <xf numFmtId="0" fontId="14" fillId="2" borderId="8" xfId="2" applyNumberFormat="1" applyFont="1" applyFill="1" applyBorder="1" applyAlignment="1">
      <alignment horizontal="right" vertical="center" wrapText="1"/>
    </xf>
    <xf numFmtId="49" fontId="11" fillId="2" borderId="1" xfId="2" applyNumberFormat="1" applyFont="1" applyFill="1" applyBorder="1"/>
    <xf numFmtId="0" fontId="11" fillId="2" borderId="1" xfId="2" applyFont="1" applyFill="1" applyBorder="1" applyAlignment="1">
      <alignment horizontal="center" vertical="center"/>
    </xf>
    <xf numFmtId="49" fontId="10" fillId="2" borderId="7" xfId="2" applyNumberFormat="1" applyFont="1" applyFill="1" applyBorder="1" applyAlignment="1">
      <alignment horizontal="center" vertical="center"/>
    </xf>
    <xf numFmtId="49" fontId="11" fillId="2" borderId="1" xfId="2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26" fillId="0" borderId="0" xfId="0" applyFont="1" applyFill="1"/>
    <xf numFmtId="0" fontId="26" fillId="2" borderId="0" xfId="0" applyFont="1" applyFill="1"/>
    <xf numFmtId="0" fontId="22" fillId="2" borderId="0" xfId="0" applyFont="1" applyFill="1"/>
    <xf numFmtId="0" fontId="22" fillId="2" borderId="0" xfId="0" applyFont="1" applyFill="1" applyAlignment="1">
      <alignment horizontal="left"/>
    </xf>
    <xf numFmtId="49" fontId="26" fillId="2" borderId="0" xfId="0" applyNumberFormat="1" applyFont="1" applyFill="1"/>
    <xf numFmtId="4" fontId="26" fillId="2" borderId="0" xfId="0" applyNumberFormat="1" applyFont="1" applyFill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/>
    </xf>
    <xf numFmtId="4" fontId="29" fillId="2" borderId="1" xfId="2" applyNumberFormat="1" applyFont="1" applyFill="1" applyBorder="1" applyAlignment="1">
      <alignment horizontal="center" vertical="center"/>
    </xf>
    <xf numFmtId="4" fontId="30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4" fontId="30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29" fillId="2" borderId="1" xfId="0" applyNumberFormat="1" applyFont="1" applyFill="1" applyBorder="1" applyAlignment="1">
      <alignment horizontal="center" vertical="center"/>
    </xf>
    <xf numFmtId="4" fontId="30" fillId="2" borderId="1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4" fontId="15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4" fontId="29" fillId="0" borderId="1" xfId="2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right"/>
    </xf>
    <xf numFmtId="4" fontId="30" fillId="0" borderId="1" xfId="2" applyNumberFormat="1" applyFont="1" applyFill="1" applyBorder="1" applyAlignment="1">
      <alignment horizontal="center" vertical="center"/>
    </xf>
    <xf numFmtId="49" fontId="13" fillId="0" borderId="1" xfId="101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/>
    </xf>
    <xf numFmtId="0" fontId="21" fillId="0" borderId="0" xfId="0" applyFont="1" applyFill="1"/>
    <xf numFmtId="49" fontId="22" fillId="0" borderId="14" xfId="0" applyNumberFormat="1" applyFont="1" applyFill="1" applyBorder="1" applyAlignment="1">
      <alignment wrapText="1"/>
    </xf>
    <xf numFmtId="49" fontId="11" fillId="0" borderId="14" xfId="0" applyNumberFormat="1" applyFont="1" applyFill="1" applyBorder="1" applyAlignment="1">
      <alignment wrapText="1"/>
    </xf>
    <xf numFmtId="49" fontId="11" fillId="0" borderId="1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24" fillId="0" borderId="1" xfId="2" applyNumberFormat="1" applyFont="1" applyFill="1" applyBorder="1" applyAlignment="1">
      <alignment horizontal="center" vertical="center"/>
    </xf>
    <xf numFmtId="4" fontId="25" fillId="0" borderId="1" xfId="2" applyNumberFormat="1" applyFont="1" applyFill="1" applyBorder="1" applyAlignment="1">
      <alignment horizontal="center" vertical="center"/>
    </xf>
    <xf numFmtId="4" fontId="23" fillId="0" borderId="1" xfId="2" applyNumberFormat="1" applyFont="1" applyFill="1" applyBorder="1" applyAlignment="1">
      <alignment horizontal="center" vertical="center"/>
    </xf>
    <xf numFmtId="166" fontId="28" fillId="0" borderId="0" xfId="2" applyNumberFormat="1" applyFont="1" applyFill="1" applyAlignment="1">
      <alignment horizontal="center"/>
    </xf>
    <xf numFmtId="0" fontId="4" fillId="0" borderId="0" xfId="2" applyFont="1" applyFill="1"/>
    <xf numFmtId="0" fontId="27" fillId="0" borderId="0" xfId="2" applyFont="1" applyFill="1" applyAlignment="1">
      <alignment horizontal="center"/>
    </xf>
    <xf numFmtId="0" fontId="3" fillId="0" borderId="0" xfId="2" applyFont="1" applyFill="1"/>
    <xf numFmtId="0" fontId="10" fillId="2" borderId="5" xfId="2" applyFont="1" applyFill="1" applyBorder="1" applyAlignment="1">
      <alignment horizontal="center" vertical="center"/>
    </xf>
    <xf numFmtId="49" fontId="10" fillId="2" borderId="11" xfId="2" applyNumberFormat="1" applyFont="1" applyFill="1" applyBorder="1" applyAlignment="1">
      <alignment horizontal="center" vertical="center"/>
    </xf>
    <xf numFmtId="49" fontId="10" fillId="2" borderId="4" xfId="2" applyNumberFormat="1" applyFont="1" applyFill="1" applyBorder="1" applyAlignment="1">
      <alignment horizontal="center" vertical="center"/>
    </xf>
    <xf numFmtId="0" fontId="14" fillId="2" borderId="2" xfId="2" applyNumberFormat="1" applyFont="1" applyFill="1" applyBorder="1" applyAlignment="1">
      <alignment horizontal="right" vertical="center" wrapText="1"/>
    </xf>
    <xf numFmtId="49" fontId="13" fillId="0" borderId="1" xfId="101" applyNumberFormat="1" applyFont="1" applyFill="1" applyBorder="1" applyAlignment="1">
      <alignment horizontal="center" vertical="center" wrapText="1"/>
    </xf>
    <xf numFmtId="0" fontId="10" fillId="2" borderId="11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right" vertical="center" wrapText="1"/>
    </xf>
    <xf numFmtId="49" fontId="14" fillId="2" borderId="11" xfId="2" applyNumberFormat="1" applyFont="1" applyFill="1" applyBorder="1" applyAlignment="1">
      <alignment horizontal="center" vertical="center"/>
    </xf>
    <xf numFmtId="49" fontId="14" fillId="2" borderId="4" xfId="2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9" fontId="22" fillId="0" borderId="0" xfId="101" applyNumberFormat="1" applyFont="1" applyFill="1" applyBorder="1" applyAlignment="1">
      <alignment horizontal="center" vertical="center" wrapText="1"/>
    </xf>
    <xf numFmtId="0" fontId="33" fillId="2" borderId="0" xfId="0" applyFont="1" applyFill="1"/>
    <xf numFmtId="0" fontId="28" fillId="0" borderId="0" xfId="2" applyFont="1"/>
    <xf numFmtId="0" fontId="27" fillId="0" borderId="0" xfId="2" applyFont="1"/>
    <xf numFmtId="49" fontId="22" fillId="2" borderId="1" xfId="2" applyNumberFormat="1" applyFont="1" applyFill="1" applyBorder="1" applyAlignment="1">
      <alignment horizontal="center"/>
    </xf>
    <xf numFmtId="0" fontId="22" fillId="2" borderId="1" xfId="2" applyFont="1" applyFill="1" applyBorder="1" applyAlignment="1">
      <alignment horizontal="center" vertical="center"/>
    </xf>
    <xf numFmtId="0" fontId="34" fillId="0" borderId="0" xfId="2" applyFont="1"/>
    <xf numFmtId="49" fontId="13" fillId="0" borderId="1" xfId="101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left" vertical="center" wrapText="1"/>
    </xf>
    <xf numFmtId="4" fontId="35" fillId="2" borderId="1" xfId="0" applyNumberFormat="1" applyFont="1" applyFill="1" applyBorder="1" applyAlignment="1">
      <alignment horizontal="center" vertical="center"/>
    </xf>
    <xf numFmtId="49" fontId="13" fillId="0" borderId="1" xfId="101" applyNumberFormat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49" fontId="13" fillId="0" borderId="1" xfId="101" applyNumberFormat="1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left" vertical="center" wrapText="1"/>
    </xf>
    <xf numFmtId="0" fontId="11" fillId="2" borderId="13" xfId="2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11" fillId="0" borderId="13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5" fillId="0" borderId="14" xfId="2" applyFont="1" applyFill="1" applyBorder="1" applyAlignment="1">
      <alignment horizontal="left" vertical="center" wrapText="1"/>
    </xf>
    <xf numFmtId="0" fontId="15" fillId="0" borderId="12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horizontal="center" vertical="center"/>
    </xf>
    <xf numFmtId="0" fontId="15" fillId="2" borderId="14" xfId="2" applyNumberFormat="1" applyFont="1" applyFill="1" applyBorder="1" applyAlignment="1">
      <alignment horizontal="left" vertical="center" wrapText="1"/>
    </xf>
    <xf numFmtId="0" fontId="15" fillId="2" borderId="12" xfId="2" applyNumberFormat="1" applyFont="1" applyFill="1" applyBorder="1" applyAlignment="1">
      <alignment horizontal="left" vertical="center" wrapText="1"/>
    </xf>
    <xf numFmtId="0" fontId="14" fillId="2" borderId="13" xfId="2" applyNumberFormat="1" applyFont="1" applyFill="1" applyBorder="1" applyAlignment="1">
      <alignment horizontal="right" vertical="center" wrapText="1"/>
    </xf>
    <xf numFmtId="0" fontId="14" fillId="2" borderId="2" xfId="2" applyNumberFormat="1" applyFont="1" applyFill="1" applyBorder="1" applyAlignment="1">
      <alignment horizontal="right" vertical="center" wrapText="1"/>
    </xf>
    <xf numFmtId="0" fontId="10" fillId="2" borderId="11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/>
    </xf>
    <xf numFmtId="0" fontId="15" fillId="2" borderId="13" xfId="2" applyNumberFormat="1" applyFont="1" applyFill="1" applyBorder="1" applyAlignment="1">
      <alignment horizontal="left" vertical="center" wrapText="1"/>
    </xf>
    <xf numFmtId="0" fontId="15" fillId="2" borderId="2" xfId="2" applyNumberFormat="1" applyFont="1" applyFill="1" applyBorder="1" applyAlignment="1">
      <alignment horizontal="left" vertical="center" wrapText="1"/>
    </xf>
    <xf numFmtId="49" fontId="10" fillId="2" borderId="11" xfId="2" applyNumberFormat="1" applyFont="1" applyFill="1" applyBorder="1" applyAlignment="1">
      <alignment horizontal="center" vertical="center"/>
    </xf>
    <xf numFmtId="49" fontId="10" fillId="2" borderId="4" xfId="2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5" fillId="2" borderId="1" xfId="2" applyNumberFormat="1" applyFont="1" applyFill="1" applyBorder="1" applyAlignment="1">
      <alignment horizontal="left" vertical="center" wrapText="1"/>
    </xf>
    <xf numFmtId="0" fontId="14" fillId="2" borderId="1" xfId="2" applyNumberFormat="1" applyFont="1" applyFill="1" applyBorder="1" applyAlignment="1">
      <alignment horizontal="right" vertical="center" wrapText="1"/>
    </xf>
    <xf numFmtId="0" fontId="14" fillId="0" borderId="13" xfId="2" applyFont="1" applyFill="1" applyBorder="1" applyAlignment="1">
      <alignment horizontal="right" vertical="center" wrapText="1"/>
    </xf>
    <xf numFmtId="0" fontId="14" fillId="0" borderId="2" xfId="2" applyFont="1" applyFill="1" applyBorder="1" applyAlignment="1">
      <alignment horizontal="right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49" fontId="11" fillId="0" borderId="11" xfId="2" applyNumberFormat="1" applyFont="1" applyBorder="1" applyAlignment="1">
      <alignment horizontal="center" vertical="center"/>
    </xf>
    <xf numFmtId="49" fontId="11" fillId="0" borderId="4" xfId="2" applyNumberFormat="1" applyFont="1" applyBorder="1" applyAlignment="1">
      <alignment horizontal="center" vertical="center"/>
    </xf>
    <xf numFmtId="0" fontId="10" fillId="0" borderId="11" xfId="2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10" fillId="2" borderId="5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49" fontId="10" fillId="2" borderId="6" xfId="2" applyNumberFormat="1" applyFont="1" applyFill="1" applyBorder="1" applyAlignment="1">
      <alignment horizontal="center" vertical="center"/>
    </xf>
    <xf numFmtId="0" fontId="11" fillId="2" borderId="5" xfId="2" applyNumberFormat="1" applyFont="1" applyFill="1" applyBorder="1" applyAlignment="1">
      <alignment horizontal="left" vertical="center" wrapText="1"/>
    </xf>
    <xf numFmtId="0" fontId="11" fillId="2" borderId="13" xfId="2" applyNumberFormat="1" applyFont="1" applyFill="1" applyBorder="1" applyAlignment="1">
      <alignment horizontal="left" vertical="center" wrapText="1"/>
    </xf>
    <xf numFmtId="0" fontId="11" fillId="2" borderId="2" xfId="2" applyNumberFormat="1" applyFont="1" applyFill="1" applyBorder="1" applyAlignment="1">
      <alignment horizontal="left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49" fontId="13" fillId="0" borderId="1" xfId="101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left" vertical="center" wrapText="1"/>
    </xf>
    <xf numFmtId="2" fontId="11" fillId="2" borderId="7" xfId="0" applyNumberFormat="1" applyFont="1" applyFill="1" applyBorder="1" applyAlignment="1">
      <alignment horizontal="center" vertical="center" wrapText="1"/>
    </xf>
    <xf numFmtId="2" fontId="11" fillId="2" borderId="13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15" fillId="2" borderId="3" xfId="2" applyFont="1" applyFill="1" applyBorder="1" applyAlignment="1">
      <alignment horizontal="left" vertical="center" wrapText="1"/>
    </xf>
    <xf numFmtId="0" fontId="15" fillId="2" borderId="2" xfId="2" applyFont="1" applyFill="1" applyBorder="1" applyAlignment="1">
      <alignment horizontal="left" vertical="center" wrapText="1"/>
    </xf>
    <xf numFmtId="0" fontId="14" fillId="2" borderId="13" xfId="2" applyFont="1" applyFill="1" applyBorder="1" applyAlignment="1">
      <alignment horizontal="right" vertical="center" wrapText="1"/>
    </xf>
    <xf numFmtId="0" fontId="14" fillId="2" borderId="2" xfId="2" applyFont="1" applyFill="1" applyBorder="1" applyAlignment="1">
      <alignment horizontal="right" vertical="center" wrapText="1"/>
    </xf>
    <xf numFmtId="0" fontId="11" fillId="2" borderId="10" xfId="2" applyFont="1" applyFill="1" applyBorder="1" applyAlignment="1">
      <alignment horizontal="left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3" fillId="0" borderId="10" xfId="101" applyNumberFormat="1" applyFont="1" applyFill="1" applyBorder="1" applyAlignment="1">
      <alignment horizontal="center" vertical="center" wrapText="1"/>
    </xf>
    <xf numFmtId="49" fontId="13" fillId="0" borderId="9" xfId="101" applyNumberFormat="1" applyFont="1" applyFill="1" applyBorder="1" applyAlignment="1">
      <alignment horizontal="center" vertical="center" wrapText="1"/>
    </xf>
    <xf numFmtId="49" fontId="13" fillId="0" borderId="8" xfId="101" applyNumberFormat="1" applyFont="1" applyFill="1" applyBorder="1" applyAlignment="1">
      <alignment horizontal="center" vertical="center" wrapText="1"/>
    </xf>
    <xf numFmtId="49" fontId="13" fillId="0" borderId="7" xfId="101" applyNumberFormat="1" applyFont="1" applyFill="1" applyBorder="1" applyAlignment="1">
      <alignment horizontal="center" vertical="center" wrapText="1"/>
    </xf>
    <xf numFmtId="49" fontId="13" fillId="0" borderId="14" xfId="101" applyNumberFormat="1" applyFont="1" applyFill="1" applyBorder="1" applyAlignment="1">
      <alignment horizontal="center" vertical="center" wrapText="1"/>
    </xf>
    <xf numFmtId="49" fontId="13" fillId="0" borderId="12" xfId="101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4" fillId="2" borderId="3" xfId="2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/>
    </xf>
    <xf numFmtId="49" fontId="11" fillId="2" borderId="11" xfId="2" applyNumberFormat="1" applyFont="1" applyFill="1" applyBorder="1" applyAlignment="1">
      <alignment horizontal="center" vertical="center"/>
    </xf>
    <xf numFmtId="49" fontId="11" fillId="2" borderId="4" xfId="2" applyNumberFormat="1" applyFont="1" applyFill="1" applyBorder="1" applyAlignment="1">
      <alignment horizontal="center" vertical="center"/>
    </xf>
    <xf numFmtId="49" fontId="11" fillId="2" borderId="6" xfId="2" applyNumberFormat="1" applyFont="1" applyFill="1" applyBorder="1" applyAlignment="1">
      <alignment horizontal="center" vertical="center"/>
    </xf>
    <xf numFmtId="49" fontId="10" fillId="2" borderId="11" xfId="2" applyNumberFormat="1" applyFont="1" applyFill="1" applyBorder="1" applyAlignment="1">
      <alignment horizontal="center" vertical="center" wrapText="1"/>
    </xf>
    <xf numFmtId="49" fontId="10" fillId="2" borderId="4" xfId="2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2" borderId="15" xfId="2" applyNumberFormat="1" applyFont="1" applyFill="1" applyBorder="1" applyAlignment="1">
      <alignment horizontal="center" vertical="center" wrapText="1"/>
    </xf>
    <xf numFmtId="0" fontId="10" fillId="2" borderId="12" xfId="2" applyNumberFormat="1" applyFont="1" applyFill="1" applyBorder="1" applyAlignment="1">
      <alignment horizontal="center" vertical="center" wrapText="1"/>
    </xf>
    <xf numFmtId="0" fontId="15" fillId="2" borderId="7" xfId="2" applyNumberFormat="1" applyFont="1" applyFill="1" applyBorder="1" applyAlignment="1">
      <alignment horizontal="left" vertical="center" wrapText="1"/>
    </xf>
    <xf numFmtId="0" fontId="15" fillId="2" borderId="3" xfId="2" applyNumberFormat="1" applyFont="1" applyFill="1" applyBorder="1" applyAlignment="1">
      <alignment horizontal="left" vertical="center" wrapText="1"/>
    </xf>
    <xf numFmtId="0" fontId="14" fillId="2" borderId="3" xfId="2" applyNumberFormat="1" applyFont="1" applyFill="1" applyBorder="1" applyAlignment="1">
      <alignment horizontal="right" vertical="center" wrapText="1"/>
    </xf>
    <xf numFmtId="0" fontId="11" fillId="2" borderId="1" xfId="2" applyFont="1" applyFill="1" applyBorder="1" applyAlignment="1">
      <alignment horizontal="left" vertical="center" wrapText="1"/>
    </xf>
    <xf numFmtId="1" fontId="10" fillId="2" borderId="11" xfId="0" applyNumberFormat="1" applyFont="1" applyFill="1" applyBorder="1" applyAlignment="1">
      <alignment horizontal="center" vertical="center" wrapText="1"/>
    </xf>
    <xf numFmtId="1" fontId="10" fillId="2" borderId="6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15" fillId="2" borderId="4" xfId="2" applyNumberFormat="1" applyFont="1" applyFill="1" applyBorder="1" applyAlignment="1">
      <alignment horizontal="left" vertical="center" wrapText="1"/>
    </xf>
    <xf numFmtId="49" fontId="15" fillId="2" borderId="3" xfId="2" applyNumberFormat="1" applyFont="1" applyFill="1" applyBorder="1" applyAlignment="1">
      <alignment horizontal="left" vertical="center" wrapText="1"/>
    </xf>
    <xf numFmtId="49" fontId="15" fillId="2" borderId="2" xfId="2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9" xfId="2" applyFont="1" applyFill="1" applyBorder="1" applyAlignment="1">
      <alignment horizontal="left" vertical="center" wrapText="1"/>
    </xf>
    <xf numFmtId="1" fontId="10" fillId="2" borderId="11" xfId="0" applyNumberFormat="1" applyFont="1" applyFill="1" applyBorder="1" applyAlignment="1">
      <alignment horizontal="center" vertical="center"/>
    </xf>
    <xf numFmtId="1" fontId="10" fillId="2" borderId="6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horizontal="center" vertical="center"/>
    </xf>
    <xf numFmtId="0" fontId="10" fillId="2" borderId="11" xfId="2" applyNumberFormat="1" applyFont="1" applyFill="1" applyBorder="1" applyAlignment="1">
      <alignment horizontal="center" vertical="center" wrapText="1"/>
    </xf>
    <xf numFmtId="0" fontId="10" fillId="2" borderId="4" xfId="2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15" fillId="2" borderId="7" xfId="0" applyNumberFormat="1" applyFont="1" applyFill="1" applyBorder="1" applyAlignment="1">
      <alignment horizontal="left" wrapText="1"/>
    </xf>
    <xf numFmtId="0" fontId="15" fillId="2" borderId="12" xfId="0" applyNumberFormat="1" applyFont="1" applyFill="1" applyBorder="1" applyAlignment="1">
      <alignment horizontal="left" wrapText="1"/>
    </xf>
    <xf numFmtId="49" fontId="11" fillId="2" borderId="11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left" wrapText="1"/>
    </xf>
    <xf numFmtId="0" fontId="15" fillId="2" borderId="2" xfId="0" applyNumberFormat="1" applyFont="1" applyFill="1" applyBorder="1" applyAlignment="1">
      <alignment horizontal="left" wrapText="1"/>
    </xf>
    <xf numFmtId="49" fontId="11" fillId="2" borderId="1" xfId="2" applyNumberFormat="1" applyFont="1" applyFill="1" applyBorder="1" applyAlignment="1">
      <alignment horizontal="left" vertical="center" wrapText="1"/>
    </xf>
    <xf numFmtId="0" fontId="0" fillId="2" borderId="1" xfId="0" applyFont="1" applyFill="1" applyBorder="1"/>
    <xf numFmtId="0" fontId="11" fillId="2" borderId="3" xfId="2" applyFont="1" applyFill="1" applyBorder="1" applyAlignment="1">
      <alignment horizontal="center" vertical="center" wrapText="1"/>
    </xf>
    <xf numFmtId="0" fontId="11" fillId="2" borderId="13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13" fillId="2" borderId="1" xfId="2" applyNumberFormat="1" applyFont="1" applyFill="1" applyBorder="1" applyAlignment="1">
      <alignment horizontal="left" vertical="center" wrapText="1"/>
    </xf>
    <xf numFmtId="0" fontId="10" fillId="2" borderId="6" xfId="2" applyNumberFormat="1" applyFont="1" applyFill="1" applyBorder="1" applyAlignment="1">
      <alignment horizontal="center" vertical="center" wrapText="1"/>
    </xf>
    <xf numFmtId="49" fontId="14" fillId="2" borderId="11" xfId="2" applyNumberFormat="1" applyFont="1" applyFill="1" applyBorder="1" applyAlignment="1">
      <alignment horizontal="center" vertical="center"/>
    </xf>
    <xf numFmtId="49" fontId="14" fillId="2" borderId="4" xfId="2" applyNumberFormat="1" applyFont="1" applyFill="1" applyBorder="1" applyAlignment="1">
      <alignment horizontal="center" vertical="center"/>
    </xf>
    <xf numFmtId="0" fontId="13" fillId="2" borderId="3" xfId="2" applyNumberFormat="1" applyFont="1" applyFill="1" applyBorder="1" applyAlignment="1">
      <alignment horizontal="left" vertical="center" wrapText="1"/>
    </xf>
    <xf numFmtId="0" fontId="13" fillId="2" borderId="13" xfId="2" applyNumberFormat="1" applyFont="1" applyFill="1" applyBorder="1" applyAlignment="1">
      <alignment horizontal="left" vertical="center" wrapText="1"/>
    </xf>
    <xf numFmtId="0" fontId="13" fillId="2" borderId="2" xfId="2" applyNumberFormat="1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left" vertical="center" wrapText="1"/>
    </xf>
    <xf numFmtId="49" fontId="14" fillId="2" borderId="6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left" vertical="center" wrapText="1"/>
    </xf>
    <xf numFmtId="49" fontId="13" fillId="2" borderId="10" xfId="2" applyNumberFormat="1" applyFont="1" applyFill="1" applyBorder="1" applyAlignment="1">
      <alignment horizontal="left" vertical="center" wrapText="1"/>
    </xf>
    <xf numFmtId="49" fontId="13" fillId="2" borderId="9" xfId="2" applyNumberFormat="1" applyFont="1" applyFill="1" applyBorder="1" applyAlignment="1">
      <alignment horizontal="left" vertical="center" wrapText="1"/>
    </xf>
    <xf numFmtId="49" fontId="13" fillId="2" borderId="8" xfId="2" applyNumberFormat="1" applyFont="1" applyFill="1" applyBorder="1" applyAlignment="1">
      <alignment horizontal="left" vertical="center" wrapText="1"/>
    </xf>
    <xf numFmtId="49" fontId="14" fillId="2" borderId="1" xfId="2" applyNumberFormat="1" applyFont="1" applyFill="1" applyBorder="1" applyAlignment="1">
      <alignment horizontal="center" vertical="center"/>
    </xf>
    <xf numFmtId="0" fontId="11" fillId="2" borderId="3" xfId="2" applyFont="1" applyFill="1" applyBorder="1" applyAlignment="1">
      <alignment horizontal="center" vertical="center"/>
    </xf>
    <xf numFmtId="0" fontId="0" fillId="2" borderId="6" xfId="0" applyFont="1" applyFill="1" applyBorder="1"/>
    <xf numFmtId="0" fontId="0" fillId="2" borderId="4" xfId="0" applyFont="1" applyFill="1" applyBorder="1"/>
    <xf numFmtId="0" fontId="15" fillId="2" borderId="7" xfId="2" applyFont="1" applyFill="1" applyBorder="1" applyAlignment="1">
      <alignment horizontal="left" vertical="center" wrapText="1"/>
    </xf>
    <xf numFmtId="0" fontId="15" fillId="2" borderId="12" xfId="2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left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/>
    <xf numFmtId="4" fontId="26" fillId="0" borderId="0" xfId="0" applyNumberFormat="1" applyFont="1" applyFill="1" applyBorder="1" applyAlignment="1">
      <alignment vertical="center" wrapText="1"/>
    </xf>
    <xf numFmtId="4" fontId="26" fillId="0" borderId="0" xfId="0" applyNumberFormat="1" applyFont="1" applyFill="1" applyBorder="1" applyAlignment="1">
      <alignment horizontal="center" vertical="center" wrapText="1"/>
    </xf>
  </cellXfs>
  <cellStyles count="119">
    <cellStyle name="Денежный 2" xfId="100"/>
    <cellStyle name="Обычный" xfId="0" builtinId="0"/>
    <cellStyle name="Обычный 10" xfId="3"/>
    <cellStyle name="Обычный 11" xfId="103"/>
    <cellStyle name="Обычный 12" xfId="104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 10" xfId="12"/>
    <cellStyle name="Обычный 2 11" xfId="13"/>
    <cellStyle name="Обычный 2 12" xfId="14"/>
    <cellStyle name="Обычный 2 13" xfId="15"/>
    <cellStyle name="Обычный 2 14" xfId="16"/>
    <cellStyle name="Обычный 2 15" xfId="17"/>
    <cellStyle name="Обычный 2 16" xfId="18"/>
    <cellStyle name="Обычный 2 17" xfId="19"/>
    <cellStyle name="Обычный 2 18" xfId="20"/>
    <cellStyle name="Обычный 2 19" xfId="21"/>
    <cellStyle name="Обычный 2 2" xfId="22"/>
    <cellStyle name="Обычный 2 2 10" xfId="23"/>
    <cellStyle name="Обычный 2 2 11" xfId="24"/>
    <cellStyle name="Обычный 2 2 12" xfId="25"/>
    <cellStyle name="Обычный 2 2 13" xfId="26"/>
    <cellStyle name="Обычный 2 2 14" xfId="27"/>
    <cellStyle name="Обычный 2 2 15" xfId="28"/>
    <cellStyle name="Обычный 2 2 16" xfId="29"/>
    <cellStyle name="Обычный 2 2 17" xfId="30"/>
    <cellStyle name="Обычный 2 2 18" xfId="31"/>
    <cellStyle name="Обычный 2 2 19" xfId="32"/>
    <cellStyle name="Обычный 2 2 2" xfId="33"/>
    <cellStyle name="Обычный 2 2 20" xfId="34"/>
    <cellStyle name="Обычный 2 2 21" xfId="35"/>
    <cellStyle name="Обычный 2 2 22" xfId="36"/>
    <cellStyle name="Обычный 2 2 23" xfId="37"/>
    <cellStyle name="Обычный 2 2 3" xfId="38"/>
    <cellStyle name="Обычный 2 2 4" xfId="39"/>
    <cellStyle name="Обычный 2 2 5" xfId="40"/>
    <cellStyle name="Обычный 2 2 6" xfId="41"/>
    <cellStyle name="Обычный 2 2 7" xfId="42"/>
    <cellStyle name="Обычный 2 2 8" xfId="43"/>
    <cellStyle name="Обычный 2 2 9" xfId="44"/>
    <cellStyle name="Обычный 2 20" xfId="45"/>
    <cellStyle name="Обычный 2 21" xfId="46"/>
    <cellStyle name="Обычный 2 22" xfId="47"/>
    <cellStyle name="Обычный 2 23" xfId="48"/>
    <cellStyle name="Обычный 2 24" xfId="49"/>
    <cellStyle name="Обычный 2 25" xfId="50"/>
    <cellStyle name="Обычный 2 26" xfId="51"/>
    <cellStyle name="Обычный 2 27" xfId="52"/>
    <cellStyle name="Обычный 2 28" xfId="53"/>
    <cellStyle name="Обычный 2 29" xfId="54"/>
    <cellStyle name="Обычный 2 3" xfId="55"/>
    <cellStyle name="Обычный 2 30" xfId="102"/>
    <cellStyle name="Обычный 2 4" xfId="56"/>
    <cellStyle name="Обычный 2 5" xfId="57"/>
    <cellStyle name="Обычный 2 6" xfId="58"/>
    <cellStyle name="Обычный 2 7" xfId="59"/>
    <cellStyle name="Обычный 2 8" xfId="60"/>
    <cellStyle name="Обычный 2 9" xfId="61"/>
    <cellStyle name="Обычный 20" xfId="62"/>
    <cellStyle name="Обычный 21" xfId="63"/>
    <cellStyle name="Обычный 22" xfId="105"/>
    <cellStyle name="Обычный 23" xfId="106"/>
    <cellStyle name="Обычный 24" xfId="64"/>
    <cellStyle name="Обычный 25" xfId="65"/>
    <cellStyle name="Обычный 26" xfId="66"/>
    <cellStyle name="Обычный 27" xfId="67"/>
    <cellStyle name="Обычный 28" xfId="68"/>
    <cellStyle name="Обычный 29" xfId="69"/>
    <cellStyle name="Обычный 3" xfId="70"/>
    <cellStyle name="Обычный 3 10" xfId="71"/>
    <cellStyle name="Обычный 3 11" xfId="72"/>
    <cellStyle name="Обычный 3 12" xfId="73"/>
    <cellStyle name="Обычный 3 13" xfId="74"/>
    <cellStyle name="Обычный 3 14" xfId="75"/>
    <cellStyle name="Обычный 3 15" xfId="76"/>
    <cellStyle name="Обычный 3 16" xfId="77"/>
    <cellStyle name="Обычный 3 17" xfId="78"/>
    <cellStyle name="Обычный 3 18" xfId="79"/>
    <cellStyle name="Обычный 3 19" xfId="80"/>
    <cellStyle name="Обычный 3 2" xfId="81"/>
    <cellStyle name="Обычный 3 20" xfId="82"/>
    <cellStyle name="Обычный 3 21" xfId="83"/>
    <cellStyle name="Обычный 3 22" xfId="84"/>
    <cellStyle name="Обычный 3 23" xfId="85"/>
    <cellStyle name="Обычный 3 24" xfId="86"/>
    <cellStyle name="Обычный 3 24 2" xfId="2"/>
    <cellStyle name="Обычный 3 3" xfId="87"/>
    <cellStyle name="Обычный 3 4" xfId="88"/>
    <cellStyle name="Обычный 3 5" xfId="89"/>
    <cellStyle name="Обычный 3 6" xfId="90"/>
    <cellStyle name="Обычный 3 7" xfId="91"/>
    <cellStyle name="Обычный 3 8" xfId="92"/>
    <cellStyle name="Обычный 3 9" xfId="93"/>
    <cellStyle name="Обычный 30" xfId="107"/>
    <cellStyle name="Обычный 31" xfId="108"/>
    <cellStyle name="Обычный 32" xfId="109"/>
    <cellStyle name="Обычный 33" xfId="110"/>
    <cellStyle name="Обычный 34" xfId="111"/>
    <cellStyle name="Обычный 35" xfId="112"/>
    <cellStyle name="Обычный 36" xfId="113"/>
    <cellStyle name="Обычный 37" xfId="116"/>
    <cellStyle name="Обычный 38" xfId="117"/>
    <cellStyle name="Обычный 39" xfId="114"/>
    <cellStyle name="Обычный 4" xfId="94"/>
    <cellStyle name="Обычный 40" xfId="115"/>
    <cellStyle name="Обычный 41" xfId="118"/>
    <cellStyle name="Обычный 5" xfId="95"/>
    <cellStyle name="Обычный 6" xfId="96"/>
    <cellStyle name="Обычный 7" xfId="97"/>
    <cellStyle name="Обычный 8" xfId="98"/>
    <cellStyle name="Обычный 9" xfId="99"/>
    <cellStyle name="Обычный_Лист1" xfId="101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80" zoomScaleNormal="80" zoomScaleSheetLayoutView="70" workbookViewId="0">
      <pane xSplit="5" ySplit="10" topLeftCell="F24" activePane="bottomRight" state="frozen"/>
      <selection pane="topRight" activeCell="F1" sqref="F1"/>
      <selection pane="bottomLeft" activeCell="A11" sqref="A11"/>
      <selection pane="bottomRight" activeCell="C24" sqref="C24:C25"/>
    </sheetView>
  </sheetViews>
  <sheetFormatPr defaultColWidth="9.140625" defaultRowHeight="12.75" x14ac:dyDescent="0.2"/>
  <cols>
    <col min="1" max="1" width="7" style="9" customWidth="1"/>
    <col min="2" max="2" width="12.7109375" style="9" customWidth="1"/>
    <col min="3" max="3" width="13.28515625" style="9" customWidth="1"/>
    <col min="4" max="4" width="44.28515625" style="9" customWidth="1"/>
    <col min="5" max="5" width="0.85546875" style="9" hidden="1" customWidth="1"/>
    <col min="6" max="6" width="21.85546875" style="9" customWidth="1"/>
    <col min="7" max="7" width="21.28515625" style="9" customWidth="1"/>
    <col min="8" max="8" width="21.5703125" style="9" customWidth="1"/>
    <col min="9" max="9" width="21.42578125" style="9" customWidth="1"/>
    <col min="10" max="10" width="16.140625" style="9" customWidth="1"/>
    <col min="11" max="11" width="10" style="9" customWidth="1"/>
    <col min="12" max="12" width="13.42578125" style="9" bestFit="1" customWidth="1"/>
    <col min="13" max="13" width="12.85546875" style="9" customWidth="1"/>
    <col min="14" max="16384" width="9.140625" style="9"/>
  </cols>
  <sheetData>
    <row r="1" spans="1:11" ht="15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1" ht="18.75" x14ac:dyDescent="0.3">
      <c r="A2" s="162" t="s">
        <v>163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1" ht="18.75" x14ac:dyDescent="0.2">
      <c r="A3" s="163" t="s">
        <v>167</v>
      </c>
      <c r="B3" s="163"/>
      <c r="C3" s="163"/>
      <c r="D3" s="163"/>
      <c r="E3" s="163"/>
      <c r="F3" s="163"/>
      <c r="G3" s="163"/>
      <c r="H3" s="163"/>
      <c r="I3" s="163"/>
      <c r="J3" s="163"/>
      <c r="K3" s="20"/>
    </row>
    <row r="4" spans="1:11" ht="18.75" x14ac:dyDescent="0.3">
      <c r="A4" s="162" t="s">
        <v>164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1" ht="15" x14ac:dyDescent="0.25">
      <c r="A5" s="19"/>
      <c r="B5" s="19"/>
      <c r="C5" s="19"/>
      <c r="D5" s="19"/>
      <c r="E5" s="19"/>
      <c r="F5" s="19"/>
      <c r="G5" s="19"/>
      <c r="H5" s="19"/>
      <c r="I5" s="19"/>
      <c r="J5" s="72" t="s">
        <v>110</v>
      </c>
    </row>
    <row r="6" spans="1:11" ht="13.9" customHeight="1" x14ac:dyDescent="0.2">
      <c r="A6" s="164" t="s">
        <v>10</v>
      </c>
      <c r="B6" s="166" t="s">
        <v>6</v>
      </c>
      <c r="C6" s="171" t="s">
        <v>5</v>
      </c>
      <c r="D6" s="171"/>
      <c r="E6" s="171"/>
      <c r="F6" s="168" t="s">
        <v>8</v>
      </c>
      <c r="G6" s="169"/>
      <c r="H6" s="169"/>
      <c r="I6" s="169"/>
      <c r="J6" s="170"/>
    </row>
    <row r="7" spans="1:11" ht="72" customHeight="1" x14ac:dyDescent="0.2">
      <c r="A7" s="165"/>
      <c r="B7" s="167"/>
      <c r="C7" s="171"/>
      <c r="D7" s="171"/>
      <c r="E7" s="171"/>
      <c r="F7" s="120" t="s">
        <v>159</v>
      </c>
      <c r="G7" s="120" t="s">
        <v>162</v>
      </c>
      <c r="H7" s="74" t="s">
        <v>165</v>
      </c>
      <c r="I7" s="120" t="s">
        <v>166</v>
      </c>
      <c r="J7" s="117" t="s">
        <v>7</v>
      </c>
      <c r="K7" s="18"/>
    </row>
    <row r="8" spans="1:11" ht="78.599999999999994" hidden="1" customHeight="1" x14ac:dyDescent="0.2">
      <c r="A8" s="27">
        <v>1</v>
      </c>
      <c r="B8" s="152" t="s">
        <v>43</v>
      </c>
      <c r="C8" s="126" t="s">
        <v>129</v>
      </c>
      <c r="D8" s="127"/>
      <c r="E8" s="128"/>
      <c r="F8" s="22">
        <v>0</v>
      </c>
      <c r="G8" s="75">
        <f t="shared" ref="G8:J8" si="0">G9</f>
        <v>0</v>
      </c>
      <c r="H8" s="75">
        <f t="shared" si="0"/>
        <v>0</v>
      </c>
      <c r="I8" s="75">
        <f t="shared" si="0"/>
        <v>0</v>
      </c>
      <c r="J8" s="22">
        <f t="shared" si="0"/>
        <v>0</v>
      </c>
      <c r="K8" s="18"/>
    </row>
    <row r="9" spans="1:11" ht="58.15" hidden="1" customHeight="1" x14ac:dyDescent="0.2">
      <c r="A9" s="150" t="s">
        <v>79</v>
      </c>
      <c r="B9" s="153"/>
      <c r="C9" s="148" t="s">
        <v>114</v>
      </c>
      <c r="D9" s="129" t="s">
        <v>115</v>
      </c>
      <c r="E9" s="130"/>
      <c r="F9" s="66">
        <v>0</v>
      </c>
      <c r="G9" s="76">
        <f>G10</f>
        <v>0</v>
      </c>
      <c r="H9" s="76">
        <f t="shared" ref="H9:I9" si="1">H10</f>
        <v>0</v>
      </c>
      <c r="I9" s="76">
        <f t="shared" si="1"/>
        <v>0</v>
      </c>
      <c r="J9" s="66">
        <f t="shared" ref="J9:J10" si="2">H9-I9</f>
        <v>0</v>
      </c>
      <c r="K9" s="18"/>
    </row>
    <row r="10" spans="1:11" ht="55.9" hidden="1" customHeight="1" x14ac:dyDescent="0.2">
      <c r="A10" s="151"/>
      <c r="B10" s="154"/>
      <c r="C10" s="149"/>
      <c r="D10" s="146" t="s">
        <v>107</v>
      </c>
      <c r="E10" s="147"/>
      <c r="F10" s="67"/>
      <c r="G10" s="77"/>
      <c r="H10" s="77"/>
      <c r="I10" s="77"/>
      <c r="J10" s="67">
        <f t="shared" si="2"/>
        <v>0</v>
      </c>
      <c r="K10" s="18"/>
    </row>
    <row r="11" spans="1:11" ht="51.75" customHeight="1" x14ac:dyDescent="0.2">
      <c r="A11" s="44" t="s">
        <v>73</v>
      </c>
      <c r="B11" s="136" t="s">
        <v>45</v>
      </c>
      <c r="C11" s="158" t="s">
        <v>148</v>
      </c>
      <c r="D11" s="159"/>
      <c r="E11" s="160"/>
      <c r="F11" s="62">
        <f>F12+F14</f>
        <v>195786345.66999999</v>
      </c>
      <c r="G11" s="78">
        <f>G12+G14</f>
        <v>166503549.58999997</v>
      </c>
      <c r="H11" s="78">
        <f>H12+H14</f>
        <v>166503527.61999997</v>
      </c>
      <c r="I11" s="78">
        <f>I12+I14</f>
        <v>163389859.87</v>
      </c>
      <c r="J11" s="62">
        <f>H11-I11</f>
        <v>3113667.7499999702</v>
      </c>
      <c r="K11" s="18"/>
    </row>
    <row r="12" spans="1:11" ht="35.450000000000003" customHeight="1" x14ac:dyDescent="0.2">
      <c r="A12" s="161" t="s">
        <v>79</v>
      </c>
      <c r="B12" s="155"/>
      <c r="C12" s="131" t="s">
        <v>47</v>
      </c>
      <c r="D12" s="132" t="s">
        <v>3</v>
      </c>
      <c r="E12" s="133"/>
      <c r="F12" s="63">
        <f t="shared" ref="F12:I12" si="3">F13</f>
        <v>137356464.47999999</v>
      </c>
      <c r="G12" s="79">
        <f t="shared" si="3"/>
        <v>150682170.91999999</v>
      </c>
      <c r="H12" s="79">
        <f>H13</f>
        <v>150682148.94999999</v>
      </c>
      <c r="I12" s="79">
        <f t="shared" si="3"/>
        <v>150290028.75999999</v>
      </c>
      <c r="J12" s="63">
        <f t="shared" ref="J12:J15" si="4">H12-I12</f>
        <v>392120.18999999762</v>
      </c>
      <c r="K12" s="18"/>
    </row>
    <row r="13" spans="1:11" s="46" customFormat="1" ht="24.6" customHeight="1" x14ac:dyDescent="0.2">
      <c r="A13" s="161"/>
      <c r="B13" s="155"/>
      <c r="C13" s="131"/>
      <c r="D13" s="134" t="s">
        <v>0</v>
      </c>
      <c r="E13" s="135"/>
      <c r="F13" s="80">
        <v>137356464.47999999</v>
      </c>
      <c r="G13" s="80">
        <v>150682170.91999999</v>
      </c>
      <c r="H13" s="80">
        <v>150682148.94999999</v>
      </c>
      <c r="I13" s="80">
        <v>150290028.75999999</v>
      </c>
      <c r="J13" s="119">
        <f>H13-I13</f>
        <v>392120.18999999762</v>
      </c>
      <c r="K13" s="110"/>
    </row>
    <row r="14" spans="1:11" ht="37.9" customHeight="1" x14ac:dyDescent="0.2">
      <c r="A14" s="157" t="s">
        <v>137</v>
      </c>
      <c r="B14" s="155"/>
      <c r="C14" s="136" t="s">
        <v>48</v>
      </c>
      <c r="D14" s="138" t="s">
        <v>147</v>
      </c>
      <c r="E14" s="139"/>
      <c r="F14" s="63">
        <f t="shared" ref="F14:I14" si="5">F15</f>
        <v>58429881.189999998</v>
      </c>
      <c r="G14" s="79">
        <f t="shared" si="5"/>
        <v>15821378.67</v>
      </c>
      <c r="H14" s="79">
        <f t="shared" si="5"/>
        <v>15821378.67</v>
      </c>
      <c r="I14" s="79">
        <f t="shared" si="5"/>
        <v>13099831.109999999</v>
      </c>
      <c r="J14" s="63">
        <f t="shared" si="4"/>
        <v>2721547.5600000005</v>
      </c>
      <c r="K14" s="18"/>
    </row>
    <row r="15" spans="1:11" s="46" customFormat="1" ht="24.6" customHeight="1" x14ac:dyDescent="0.2">
      <c r="A15" s="141"/>
      <c r="B15" s="156"/>
      <c r="C15" s="137"/>
      <c r="D15" s="134" t="s">
        <v>0</v>
      </c>
      <c r="E15" s="135"/>
      <c r="F15" s="61">
        <v>58429881.189999998</v>
      </c>
      <c r="G15" s="80">
        <v>15821378.67</v>
      </c>
      <c r="H15" s="80">
        <v>15821378.67</v>
      </c>
      <c r="I15" s="80">
        <v>13099831.109999999</v>
      </c>
      <c r="J15" s="61">
        <f t="shared" si="4"/>
        <v>2721547.5600000005</v>
      </c>
      <c r="K15" s="110"/>
    </row>
    <row r="16" spans="1:11" s="23" customFormat="1" ht="47.45" customHeight="1" x14ac:dyDescent="0.2">
      <c r="A16" s="45">
        <v>2</v>
      </c>
      <c r="B16" s="142" t="s">
        <v>63</v>
      </c>
      <c r="C16" s="173" t="s">
        <v>138</v>
      </c>
      <c r="D16" s="173"/>
      <c r="E16" s="173"/>
      <c r="F16" s="62">
        <f>F17+F19+F21</f>
        <v>3911255.27</v>
      </c>
      <c r="G16" s="78">
        <f>G17+G19+G21</f>
        <v>27519331.460000001</v>
      </c>
      <c r="H16" s="78">
        <f>H17+H21</f>
        <v>27519331.460000001</v>
      </c>
      <c r="I16" s="78">
        <f>I17+I21</f>
        <v>27519331.460000001</v>
      </c>
      <c r="J16" s="62">
        <f t="shared" ref="J16" si="6">H16-I16</f>
        <v>0</v>
      </c>
      <c r="K16" s="75"/>
    </row>
    <row r="17" spans="1:14" s="23" customFormat="1" ht="47.45" customHeight="1" x14ac:dyDescent="0.2">
      <c r="A17" s="140" t="s">
        <v>96</v>
      </c>
      <c r="B17" s="172"/>
      <c r="C17" s="142" t="s">
        <v>64</v>
      </c>
      <c r="D17" s="139" t="s">
        <v>139</v>
      </c>
      <c r="E17" s="144"/>
      <c r="F17" s="60">
        <f t="shared" ref="F17:I21" si="7">F18</f>
        <v>3076258.1</v>
      </c>
      <c r="G17" s="81">
        <f t="shared" si="7"/>
        <v>26750000</v>
      </c>
      <c r="H17" s="81">
        <f t="shared" si="7"/>
        <v>26750000</v>
      </c>
      <c r="I17" s="81">
        <f t="shared" si="7"/>
        <v>26750000</v>
      </c>
      <c r="J17" s="63">
        <f t="shared" ref="J17" si="8">H17-I17</f>
        <v>0</v>
      </c>
      <c r="K17" s="284"/>
    </row>
    <row r="18" spans="1:14" s="111" customFormat="1" ht="18" customHeight="1" x14ac:dyDescent="0.2">
      <c r="A18" s="141"/>
      <c r="B18" s="172"/>
      <c r="C18" s="143"/>
      <c r="D18" s="135" t="s">
        <v>2</v>
      </c>
      <c r="E18" s="145"/>
      <c r="F18" s="64">
        <v>3076258.1</v>
      </c>
      <c r="G18" s="70">
        <v>26750000</v>
      </c>
      <c r="H18" s="70">
        <v>26750000</v>
      </c>
      <c r="I18" s="70">
        <v>26750000</v>
      </c>
      <c r="J18" s="61">
        <f>H18-I18</f>
        <v>0</v>
      </c>
      <c r="K18" s="285"/>
    </row>
    <row r="19" spans="1:14" s="23" customFormat="1" ht="18.600000000000001" hidden="1" customHeight="1" x14ac:dyDescent="0.2">
      <c r="A19" s="140" t="s">
        <v>109</v>
      </c>
      <c r="B19" s="172"/>
      <c r="C19" s="142" t="s">
        <v>65</v>
      </c>
      <c r="D19" s="139" t="s">
        <v>31</v>
      </c>
      <c r="E19" s="144"/>
      <c r="F19" s="60">
        <f t="shared" si="7"/>
        <v>0</v>
      </c>
      <c r="G19" s="81">
        <f t="shared" si="7"/>
        <v>0</v>
      </c>
      <c r="H19" s="81">
        <f t="shared" si="7"/>
        <v>0</v>
      </c>
      <c r="I19" s="81">
        <f t="shared" si="7"/>
        <v>0</v>
      </c>
      <c r="J19" s="63">
        <f t="shared" ref="J19" si="9">H19-I19</f>
        <v>0</v>
      </c>
      <c r="K19" s="284"/>
    </row>
    <row r="20" spans="1:14" s="23" customFormat="1" ht="17.45" hidden="1" customHeight="1" x14ac:dyDescent="0.2">
      <c r="A20" s="141"/>
      <c r="B20" s="172"/>
      <c r="C20" s="143"/>
      <c r="D20" s="135" t="s">
        <v>2</v>
      </c>
      <c r="E20" s="145"/>
      <c r="F20" s="64"/>
      <c r="G20" s="70"/>
      <c r="H20" s="70"/>
      <c r="I20" s="70"/>
      <c r="J20" s="61">
        <f>H20-I20</f>
        <v>0</v>
      </c>
      <c r="K20" s="284"/>
    </row>
    <row r="21" spans="1:14" s="23" customFormat="1" ht="44.45" customHeight="1" x14ac:dyDescent="0.2">
      <c r="A21" s="140" t="s">
        <v>106</v>
      </c>
      <c r="B21" s="172"/>
      <c r="C21" s="142" t="s">
        <v>70</v>
      </c>
      <c r="D21" s="139" t="s">
        <v>69</v>
      </c>
      <c r="E21" s="144"/>
      <c r="F21" s="60">
        <f t="shared" si="7"/>
        <v>834997.17</v>
      </c>
      <c r="G21" s="81">
        <f t="shared" si="7"/>
        <v>769331.46</v>
      </c>
      <c r="H21" s="81">
        <f t="shared" si="7"/>
        <v>769331.46</v>
      </c>
      <c r="I21" s="81">
        <f t="shared" si="7"/>
        <v>769331.46</v>
      </c>
      <c r="J21" s="63">
        <f t="shared" ref="J21" si="10">H21-I21</f>
        <v>0</v>
      </c>
      <c r="K21" s="286"/>
    </row>
    <row r="22" spans="1:14" s="111" customFormat="1" ht="20.45" customHeight="1" x14ac:dyDescent="0.2">
      <c r="A22" s="141"/>
      <c r="B22" s="172"/>
      <c r="C22" s="143"/>
      <c r="D22" s="135" t="s">
        <v>2</v>
      </c>
      <c r="E22" s="145"/>
      <c r="F22" s="64">
        <v>834997.17</v>
      </c>
      <c r="G22" s="70">
        <v>769331.46</v>
      </c>
      <c r="H22" s="70">
        <v>769331.46</v>
      </c>
      <c r="I22" s="70">
        <v>769331.46</v>
      </c>
      <c r="J22" s="61">
        <f>H22-I22</f>
        <v>0</v>
      </c>
      <c r="K22" s="287"/>
    </row>
    <row r="23" spans="1:14" s="23" customFormat="1" ht="72" customHeight="1" x14ac:dyDescent="0.2">
      <c r="A23" s="42">
        <v>3</v>
      </c>
      <c r="B23" s="177" t="s">
        <v>130</v>
      </c>
      <c r="C23" s="184" t="s">
        <v>169</v>
      </c>
      <c r="D23" s="124"/>
      <c r="E23" s="125"/>
      <c r="F23" s="62">
        <f>F24</f>
        <v>2045656.59</v>
      </c>
      <c r="G23" s="78">
        <f>G24</f>
        <v>1726921.87</v>
      </c>
      <c r="H23" s="78">
        <f>H24</f>
        <v>1726921.87</v>
      </c>
      <c r="I23" s="78">
        <f>I24</f>
        <v>1596794.41</v>
      </c>
      <c r="J23" s="63">
        <f>H23-I23</f>
        <v>130127.4600000002</v>
      </c>
      <c r="K23" s="286"/>
    </row>
    <row r="24" spans="1:14" s="23" customFormat="1" ht="45.6" customHeight="1" x14ac:dyDescent="0.2">
      <c r="A24" s="179" t="s">
        <v>108</v>
      </c>
      <c r="B24" s="178"/>
      <c r="C24" s="185" t="s">
        <v>131</v>
      </c>
      <c r="D24" s="180" t="s">
        <v>132</v>
      </c>
      <c r="E24" s="181"/>
      <c r="F24" s="63">
        <f>F25</f>
        <v>2045656.59</v>
      </c>
      <c r="G24" s="79">
        <f>G25</f>
        <v>1726921.87</v>
      </c>
      <c r="H24" s="79">
        <f t="shared" ref="H24:I24" si="11">H25</f>
        <v>1726921.87</v>
      </c>
      <c r="I24" s="79">
        <f t="shared" si="11"/>
        <v>1596794.41</v>
      </c>
      <c r="J24" s="63">
        <f>H24-I24</f>
        <v>130127.4600000002</v>
      </c>
      <c r="K24" s="286"/>
    </row>
    <row r="25" spans="1:14" s="111" customFormat="1" ht="45.6" customHeight="1" x14ac:dyDescent="0.2">
      <c r="A25" s="179"/>
      <c r="B25" s="178"/>
      <c r="C25" s="186"/>
      <c r="D25" s="182" t="s">
        <v>107</v>
      </c>
      <c r="E25" s="183"/>
      <c r="F25" s="61">
        <v>2045656.59</v>
      </c>
      <c r="G25" s="80">
        <v>1726921.87</v>
      </c>
      <c r="H25" s="80">
        <v>1726921.87</v>
      </c>
      <c r="I25" s="80">
        <v>1596794.41</v>
      </c>
      <c r="J25" s="61">
        <f t="shared" ref="J25" si="12">H25-I25</f>
        <v>130127.4600000002</v>
      </c>
      <c r="K25" s="287"/>
    </row>
    <row r="26" spans="1:14" s="46" customFormat="1" ht="30.75" customHeight="1" x14ac:dyDescent="0.2">
      <c r="A26" s="174" t="s">
        <v>133</v>
      </c>
      <c r="B26" s="175"/>
      <c r="C26" s="175"/>
      <c r="D26" s="175"/>
      <c r="E26" s="176"/>
      <c r="F26" s="59">
        <f>F8+F11+F16+F23</f>
        <v>201743257.53</v>
      </c>
      <c r="G26" s="82">
        <f>G8+G11+G16+G23</f>
        <v>195749802.91999999</v>
      </c>
      <c r="H26" s="82">
        <f>H8+H11+H16+H23</f>
        <v>195749780.94999999</v>
      </c>
      <c r="I26" s="82">
        <f>I8+I11+I16+I23</f>
        <v>192505985.74000001</v>
      </c>
      <c r="J26" s="62">
        <f>H26-I26</f>
        <v>3243795.2099999785</v>
      </c>
      <c r="L26" s="288"/>
      <c r="M26" s="288"/>
      <c r="N26" s="288"/>
    </row>
    <row r="27" spans="1:14" ht="42.6" hidden="1" customHeight="1" x14ac:dyDescent="0.2">
      <c r="A27" s="123"/>
      <c r="B27" s="124"/>
      <c r="C27" s="124"/>
      <c r="D27" s="124"/>
      <c r="E27" s="125"/>
      <c r="F27" s="55"/>
      <c r="G27" s="83"/>
      <c r="H27" s="83"/>
      <c r="I27" s="83"/>
      <c r="J27" s="59"/>
      <c r="L27" s="12"/>
      <c r="M27" s="12"/>
      <c r="N27" s="12"/>
    </row>
    <row r="28" spans="1:14" ht="81.599999999999994" hidden="1" customHeight="1" x14ac:dyDescent="0.2">
      <c r="A28" s="43"/>
      <c r="B28" s="177"/>
      <c r="C28" s="184"/>
      <c r="D28" s="124"/>
      <c r="E28" s="125"/>
      <c r="F28" s="62"/>
      <c r="G28" s="78"/>
      <c r="H28" s="78"/>
      <c r="I28" s="78"/>
      <c r="J28" s="62"/>
      <c r="L28" s="12"/>
      <c r="M28" s="12"/>
      <c r="N28" s="12"/>
    </row>
    <row r="29" spans="1:14" ht="59.45" hidden="1" customHeight="1" x14ac:dyDescent="0.2">
      <c r="A29" s="140"/>
      <c r="B29" s="155"/>
      <c r="C29" s="185"/>
      <c r="D29" s="180"/>
      <c r="E29" s="181"/>
      <c r="F29" s="63"/>
      <c r="G29" s="79"/>
      <c r="H29" s="79"/>
      <c r="I29" s="79"/>
      <c r="J29" s="63"/>
      <c r="L29" s="12"/>
      <c r="M29" s="12"/>
      <c r="N29" s="12"/>
    </row>
    <row r="30" spans="1:14" s="46" customFormat="1" ht="47.45" hidden="1" customHeight="1" x14ac:dyDescent="0.2">
      <c r="A30" s="141"/>
      <c r="B30" s="155"/>
      <c r="C30" s="186"/>
      <c r="D30" s="182"/>
      <c r="E30" s="183"/>
      <c r="F30" s="61"/>
      <c r="G30" s="80"/>
      <c r="H30" s="109"/>
      <c r="I30" s="80"/>
      <c r="J30" s="61"/>
      <c r="L30" s="288"/>
      <c r="M30" s="288"/>
      <c r="N30" s="288"/>
    </row>
    <row r="31" spans="1:14" ht="36" hidden="1" customHeight="1" x14ac:dyDescent="0.2">
      <c r="A31" s="191"/>
      <c r="B31" s="192"/>
      <c r="C31" s="192"/>
      <c r="D31" s="192"/>
      <c r="E31" s="193"/>
      <c r="F31" s="55"/>
      <c r="G31" s="83"/>
      <c r="H31" s="83"/>
      <c r="I31" s="83"/>
      <c r="J31" s="62"/>
      <c r="L31" s="12"/>
      <c r="M31" s="12"/>
      <c r="N31" s="12"/>
    </row>
    <row r="32" spans="1:14" s="46" customFormat="1" ht="22.9" customHeight="1" x14ac:dyDescent="0.2">
      <c r="A32" s="188" t="s">
        <v>134</v>
      </c>
      <c r="B32" s="189"/>
      <c r="C32" s="189"/>
      <c r="D32" s="189"/>
      <c r="E32" s="190"/>
      <c r="F32" s="58">
        <f>F11+F16+F23+F28</f>
        <v>201743257.53</v>
      </c>
      <c r="G32" s="121">
        <f>G11+G16+G23+G28</f>
        <v>195749802.91999999</v>
      </c>
      <c r="H32" s="121">
        <f>H11+H16+H23+H28</f>
        <v>195749780.94999999</v>
      </c>
      <c r="I32" s="121">
        <f>I11+I16+I23+M28</f>
        <v>192505985.74000001</v>
      </c>
      <c r="J32" s="58">
        <f>J11+J16+J23+J28</f>
        <v>3243795.2099999702</v>
      </c>
      <c r="L32" s="289"/>
      <c r="M32" s="290"/>
      <c r="N32" s="288"/>
    </row>
    <row r="33" spans="7:14" x14ac:dyDescent="0.2">
      <c r="L33" s="12"/>
      <c r="M33" s="12"/>
      <c r="N33" s="12"/>
    </row>
    <row r="34" spans="7:14" x14ac:dyDescent="0.2">
      <c r="G34" s="17"/>
      <c r="H34" s="17"/>
      <c r="I34" s="17"/>
    </row>
    <row r="35" spans="7:14" x14ac:dyDescent="0.2">
      <c r="G35" s="17"/>
      <c r="H35" s="17"/>
      <c r="I35" s="17"/>
    </row>
    <row r="37" spans="7:14" x14ac:dyDescent="0.2">
      <c r="G37" s="17"/>
      <c r="H37" s="17"/>
      <c r="I37" s="17"/>
    </row>
    <row r="39" spans="7:14" x14ac:dyDescent="0.2">
      <c r="G39" s="17"/>
      <c r="I39" s="17"/>
    </row>
    <row r="41" spans="7:14" x14ac:dyDescent="0.2">
      <c r="G41" s="12"/>
      <c r="H41" s="12"/>
    </row>
  </sheetData>
  <mergeCells count="53">
    <mergeCell ref="B28:B30"/>
    <mergeCell ref="C28:E28"/>
    <mergeCell ref="A29:A30"/>
    <mergeCell ref="C29:C30"/>
    <mergeCell ref="D29:E29"/>
    <mergeCell ref="D30:E30"/>
    <mergeCell ref="A32:E32"/>
    <mergeCell ref="A31:E31"/>
    <mergeCell ref="B16:B22"/>
    <mergeCell ref="D21:E21"/>
    <mergeCell ref="D22:E22"/>
    <mergeCell ref="C16:E16"/>
    <mergeCell ref="A26:E26"/>
    <mergeCell ref="B23:B25"/>
    <mergeCell ref="A24:A25"/>
    <mergeCell ref="A21:A22"/>
    <mergeCell ref="C21:C22"/>
    <mergeCell ref="A17:A18"/>
    <mergeCell ref="D24:E24"/>
    <mergeCell ref="D25:E25"/>
    <mergeCell ref="C23:E23"/>
    <mergeCell ref="C24:C25"/>
    <mergeCell ref="D19:E19"/>
    <mergeCell ref="D20:E20"/>
    <mergeCell ref="A2:J2"/>
    <mergeCell ref="A3:J3"/>
    <mergeCell ref="A4:J4"/>
    <mergeCell ref="A6:A7"/>
    <mergeCell ref="B6:B7"/>
    <mergeCell ref="F6:J6"/>
    <mergeCell ref="C6:E7"/>
    <mergeCell ref="A9:A10"/>
    <mergeCell ref="B8:B10"/>
    <mergeCell ref="B11:B15"/>
    <mergeCell ref="A14:A15"/>
    <mergeCell ref="C11:E11"/>
    <mergeCell ref="A12:A13"/>
    <mergeCell ref="A27:E27"/>
    <mergeCell ref="C8:E8"/>
    <mergeCell ref="D9:E9"/>
    <mergeCell ref="C12:C13"/>
    <mergeCell ref="D12:E12"/>
    <mergeCell ref="D13:E13"/>
    <mergeCell ref="C14:C15"/>
    <mergeCell ref="D14:E14"/>
    <mergeCell ref="D15:E15"/>
    <mergeCell ref="A19:A20"/>
    <mergeCell ref="C17:C18"/>
    <mergeCell ref="D17:E17"/>
    <mergeCell ref="D18:E18"/>
    <mergeCell ref="C19:C20"/>
    <mergeCell ref="D10:E10"/>
    <mergeCell ref="C9:C10"/>
  </mergeCells>
  <pageMargins left="0.70866141732283472" right="0.31496062992125984" top="0.59055118110236227" bottom="0" header="0" footer="0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zoomScale="90" zoomScaleNormal="90" zoomScaleSheetLayoutView="7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18" sqref="D18:E18"/>
    </sheetView>
  </sheetViews>
  <sheetFormatPr defaultColWidth="9.140625" defaultRowHeight="12.75" x14ac:dyDescent="0.2"/>
  <cols>
    <col min="1" max="1" width="4.42578125" style="9" customWidth="1"/>
    <col min="2" max="2" width="12.28515625" style="9" customWidth="1"/>
    <col min="3" max="3" width="14.85546875" style="9" customWidth="1"/>
    <col min="4" max="4" width="39.7109375" style="9" customWidth="1"/>
    <col min="5" max="5" width="4.140625" style="9" hidden="1" customWidth="1"/>
    <col min="6" max="6" width="18.28515625" style="9" customWidth="1"/>
    <col min="7" max="9" width="17.28515625" style="9" customWidth="1"/>
    <col min="10" max="10" width="18.85546875" style="9" customWidth="1"/>
    <col min="11" max="11" width="3.28515625" style="9" customWidth="1"/>
    <col min="12" max="12" width="15.7109375" style="9" customWidth="1"/>
    <col min="13" max="13" width="13.140625" style="9" bestFit="1" customWidth="1"/>
    <col min="14" max="16384" width="9.140625" style="9"/>
  </cols>
  <sheetData>
    <row r="1" spans="1:12" ht="15" x14ac:dyDescent="0.25">
      <c r="A1" s="16"/>
      <c r="B1" s="16"/>
      <c r="C1" s="16"/>
      <c r="D1" s="16"/>
      <c r="E1" s="16"/>
      <c r="F1" s="16"/>
      <c r="G1" s="16"/>
      <c r="H1" s="16"/>
      <c r="I1" s="16"/>
      <c r="J1" s="71"/>
      <c r="K1" s="16"/>
    </row>
    <row r="2" spans="1:12" ht="26.45" customHeight="1" x14ac:dyDescent="0.3">
      <c r="A2" s="162" t="s">
        <v>163</v>
      </c>
      <c r="B2" s="162"/>
      <c r="C2" s="162"/>
      <c r="D2" s="162"/>
      <c r="E2" s="162"/>
      <c r="F2" s="162"/>
      <c r="G2" s="162"/>
      <c r="H2" s="162"/>
      <c r="I2" s="162"/>
      <c r="J2" s="162"/>
      <c r="K2" s="16"/>
    </row>
    <row r="3" spans="1:12" ht="18.75" x14ac:dyDescent="0.25">
      <c r="A3" s="163" t="s">
        <v>168</v>
      </c>
      <c r="B3" s="163"/>
      <c r="C3" s="163"/>
      <c r="D3" s="163"/>
      <c r="E3" s="163"/>
      <c r="F3" s="163"/>
      <c r="G3" s="163"/>
      <c r="H3" s="163"/>
      <c r="I3" s="163"/>
      <c r="J3" s="163"/>
      <c r="K3" s="16"/>
    </row>
    <row r="4" spans="1:12" ht="16.149999999999999" customHeight="1" x14ac:dyDescent="0.3">
      <c r="A4" s="162" t="s">
        <v>164</v>
      </c>
      <c r="B4" s="162"/>
      <c r="C4" s="162"/>
      <c r="D4" s="162"/>
      <c r="E4" s="162"/>
      <c r="F4" s="162"/>
      <c r="G4" s="162"/>
      <c r="H4" s="162"/>
      <c r="I4" s="162"/>
      <c r="J4" s="162"/>
      <c r="K4" s="16"/>
    </row>
    <row r="5" spans="1:12" ht="15" x14ac:dyDescent="0.25">
      <c r="A5" s="16"/>
      <c r="B5" s="16"/>
      <c r="C5" s="16"/>
      <c r="D5" s="16"/>
      <c r="E5" s="16"/>
      <c r="F5" s="16"/>
      <c r="G5" s="16"/>
      <c r="H5" s="16"/>
      <c r="I5" s="16"/>
      <c r="J5" s="72" t="s">
        <v>110</v>
      </c>
      <c r="K5" s="16"/>
    </row>
    <row r="6" spans="1:12" ht="13.9" customHeight="1" x14ac:dyDescent="0.25">
      <c r="A6" s="164" t="s">
        <v>10</v>
      </c>
      <c r="B6" s="166" t="s">
        <v>6</v>
      </c>
      <c r="C6" s="194" t="s">
        <v>9</v>
      </c>
      <c r="D6" s="195"/>
      <c r="E6" s="196"/>
      <c r="F6" s="168" t="s">
        <v>8</v>
      </c>
      <c r="G6" s="169"/>
      <c r="H6" s="169"/>
      <c r="I6" s="169"/>
      <c r="J6" s="170"/>
      <c r="K6" s="16"/>
    </row>
    <row r="7" spans="1:12" ht="63" customHeight="1" x14ac:dyDescent="0.25">
      <c r="A7" s="165"/>
      <c r="B7" s="167"/>
      <c r="C7" s="197"/>
      <c r="D7" s="198"/>
      <c r="E7" s="199"/>
      <c r="F7" s="100" t="s">
        <v>159</v>
      </c>
      <c r="G7" s="74" t="s">
        <v>162</v>
      </c>
      <c r="H7" s="122" t="s">
        <v>165</v>
      </c>
      <c r="I7" s="122" t="s">
        <v>166</v>
      </c>
      <c r="J7" s="117" t="s">
        <v>7</v>
      </c>
      <c r="K7" s="16"/>
    </row>
    <row r="8" spans="1:12" ht="83.45" customHeight="1" x14ac:dyDescent="0.2">
      <c r="A8" s="26">
        <v>1</v>
      </c>
      <c r="B8" s="231" t="s">
        <v>37</v>
      </c>
      <c r="C8" s="227" t="s">
        <v>128</v>
      </c>
      <c r="D8" s="228"/>
      <c r="E8" s="229"/>
      <c r="F8" s="59">
        <f>F9</f>
        <v>5300000</v>
      </c>
      <c r="G8" s="82">
        <f>G9</f>
        <v>5775000</v>
      </c>
      <c r="H8" s="82">
        <f t="shared" ref="H8:I8" si="0">H9</f>
        <v>5775000</v>
      </c>
      <c r="I8" s="82">
        <f t="shared" si="0"/>
        <v>5775000</v>
      </c>
      <c r="J8" s="59">
        <f>J9</f>
        <v>0</v>
      </c>
      <c r="K8" s="13"/>
    </row>
    <row r="9" spans="1:12" ht="47.45" customHeight="1" x14ac:dyDescent="0.2">
      <c r="A9" s="240" t="s">
        <v>79</v>
      </c>
      <c r="B9" s="232"/>
      <c r="C9" s="234" t="s">
        <v>38</v>
      </c>
      <c r="D9" s="144" t="s">
        <v>36</v>
      </c>
      <c r="E9" s="173"/>
      <c r="F9" s="60">
        <f t="shared" ref="F9:J9" si="1">F10</f>
        <v>5300000</v>
      </c>
      <c r="G9" s="81">
        <f t="shared" si="1"/>
        <v>5775000</v>
      </c>
      <c r="H9" s="81">
        <f t="shared" si="1"/>
        <v>5775000</v>
      </c>
      <c r="I9" s="81">
        <f t="shared" si="1"/>
        <v>5775000</v>
      </c>
      <c r="J9" s="60">
        <f t="shared" si="1"/>
        <v>0</v>
      </c>
      <c r="K9" s="13"/>
    </row>
    <row r="10" spans="1:12" s="46" customFormat="1" ht="44.45" customHeight="1" x14ac:dyDescent="0.2">
      <c r="A10" s="201"/>
      <c r="B10" s="232"/>
      <c r="C10" s="235"/>
      <c r="D10" s="236" t="s">
        <v>39</v>
      </c>
      <c r="E10" s="237"/>
      <c r="F10" s="61">
        <v>5300000</v>
      </c>
      <c r="G10" s="80">
        <v>5775000</v>
      </c>
      <c r="H10" s="80">
        <v>5775000</v>
      </c>
      <c r="I10" s="80">
        <v>5775000</v>
      </c>
      <c r="J10" s="61">
        <f>H10-I10</f>
        <v>0</v>
      </c>
      <c r="K10" s="47"/>
      <c r="L10" s="9"/>
    </row>
    <row r="11" spans="1:12" ht="44.45" hidden="1" customHeight="1" x14ac:dyDescent="0.2">
      <c r="A11" s="105"/>
      <c r="B11" s="231"/>
      <c r="C11" s="227"/>
      <c r="D11" s="228"/>
      <c r="E11" s="229"/>
      <c r="F11" s="59"/>
      <c r="G11" s="82"/>
      <c r="H11" s="82"/>
      <c r="I11" s="82"/>
      <c r="J11" s="59"/>
      <c r="K11" s="13"/>
    </row>
    <row r="12" spans="1:12" ht="103.9" hidden="1" customHeight="1" x14ac:dyDescent="0.2">
      <c r="A12" s="240"/>
      <c r="B12" s="232"/>
      <c r="C12" s="234"/>
      <c r="D12" s="144"/>
      <c r="E12" s="173"/>
      <c r="F12" s="60"/>
      <c r="G12" s="81"/>
      <c r="H12" s="81"/>
      <c r="I12" s="81"/>
      <c r="J12" s="60"/>
      <c r="K12" s="13"/>
    </row>
    <row r="13" spans="1:12" s="46" customFormat="1" ht="44.45" hidden="1" customHeight="1" x14ac:dyDescent="0.2">
      <c r="A13" s="201"/>
      <c r="B13" s="232"/>
      <c r="C13" s="235"/>
      <c r="D13" s="236"/>
      <c r="E13" s="237"/>
      <c r="F13" s="61"/>
      <c r="G13" s="109"/>
      <c r="H13" s="109"/>
      <c r="I13" s="109"/>
      <c r="J13" s="61"/>
      <c r="K13" s="47"/>
      <c r="L13" s="9"/>
    </row>
    <row r="14" spans="1:12" ht="71.25" customHeight="1" x14ac:dyDescent="0.2">
      <c r="A14" s="25">
        <v>3</v>
      </c>
      <c r="B14" s="231" t="s">
        <v>42</v>
      </c>
      <c r="C14" s="243" t="s">
        <v>126</v>
      </c>
      <c r="D14" s="244"/>
      <c r="E14" s="244"/>
      <c r="F14" s="62">
        <f t="shared" ref="F14:J14" si="2">F15+F17</f>
        <v>77833100</v>
      </c>
      <c r="G14" s="78">
        <f>G15+G17</f>
        <v>73679900</v>
      </c>
      <c r="H14" s="78">
        <f>H15+H17</f>
        <v>70767402.299999997</v>
      </c>
      <c r="I14" s="78">
        <f>I15+I17</f>
        <v>70767402.299999997</v>
      </c>
      <c r="J14" s="62">
        <f t="shared" si="2"/>
        <v>0</v>
      </c>
      <c r="K14" s="13"/>
    </row>
    <row r="15" spans="1:12" ht="41.45" customHeight="1" x14ac:dyDescent="0.25">
      <c r="A15" s="200" t="s">
        <v>108</v>
      </c>
      <c r="B15" s="232"/>
      <c r="C15" s="31" t="s">
        <v>91</v>
      </c>
      <c r="D15" s="238" t="s">
        <v>93</v>
      </c>
      <c r="E15" s="239"/>
      <c r="F15" s="63">
        <f t="shared" ref="F15:J15" si="3">F16</f>
        <v>70178600</v>
      </c>
      <c r="G15" s="79">
        <f t="shared" si="3"/>
        <v>65692600</v>
      </c>
      <c r="H15" s="79">
        <f t="shared" si="3"/>
        <v>62780102.299999997</v>
      </c>
      <c r="I15" s="79">
        <f t="shared" si="3"/>
        <v>62780102.299999997</v>
      </c>
      <c r="J15" s="63">
        <f t="shared" si="3"/>
        <v>0</v>
      </c>
      <c r="K15" s="13"/>
    </row>
    <row r="16" spans="1:12" s="46" customFormat="1" ht="29.25" customHeight="1" x14ac:dyDescent="0.2">
      <c r="A16" s="201"/>
      <c r="B16" s="232"/>
      <c r="C16" s="102"/>
      <c r="D16" s="219" t="s">
        <v>77</v>
      </c>
      <c r="E16" s="135"/>
      <c r="F16" s="61">
        <v>70178600</v>
      </c>
      <c r="G16" s="80">
        <v>65692600</v>
      </c>
      <c r="H16" s="80">
        <v>62780102.299999997</v>
      </c>
      <c r="I16" s="80">
        <v>62780102.299999997</v>
      </c>
      <c r="J16" s="61">
        <f>H16-I16</f>
        <v>0</v>
      </c>
      <c r="K16" s="47"/>
      <c r="L16" s="9"/>
    </row>
    <row r="17" spans="1:16" ht="51" customHeight="1" x14ac:dyDescent="0.25">
      <c r="A17" s="240" t="s">
        <v>109</v>
      </c>
      <c r="B17" s="232"/>
      <c r="C17" s="31" t="s">
        <v>95</v>
      </c>
      <c r="D17" s="241" t="s">
        <v>94</v>
      </c>
      <c r="E17" s="242"/>
      <c r="F17" s="63">
        <f t="shared" ref="F17:J17" si="4">F18</f>
        <v>7654500</v>
      </c>
      <c r="G17" s="79">
        <f t="shared" si="4"/>
        <v>7987300</v>
      </c>
      <c r="H17" s="79">
        <f t="shared" si="4"/>
        <v>7987300</v>
      </c>
      <c r="I17" s="79">
        <f t="shared" si="4"/>
        <v>7987300</v>
      </c>
      <c r="J17" s="63">
        <f t="shared" si="4"/>
        <v>0</v>
      </c>
      <c r="K17" s="13"/>
    </row>
    <row r="18" spans="1:16" s="46" customFormat="1" ht="29.25" customHeight="1" x14ac:dyDescent="0.2">
      <c r="A18" s="201"/>
      <c r="B18" s="233"/>
      <c r="C18" s="102"/>
      <c r="D18" s="219" t="s">
        <v>77</v>
      </c>
      <c r="E18" s="135"/>
      <c r="F18" s="61">
        <v>7654500</v>
      </c>
      <c r="G18" s="80">
        <v>7987300</v>
      </c>
      <c r="H18" s="80">
        <v>7987300</v>
      </c>
      <c r="I18" s="80">
        <v>7987300</v>
      </c>
      <c r="J18" s="61">
        <f t="shared" ref="J18" si="5">H18-I18</f>
        <v>0</v>
      </c>
      <c r="K18" s="47"/>
      <c r="L18" s="9"/>
    </row>
    <row r="19" spans="1:16" ht="58.15" hidden="1" customHeight="1" x14ac:dyDescent="0.2">
      <c r="A19" s="25">
        <v>3</v>
      </c>
      <c r="B19" s="136" t="s">
        <v>43</v>
      </c>
      <c r="C19" s="184" t="s">
        <v>129</v>
      </c>
      <c r="D19" s="230"/>
      <c r="E19" s="230"/>
      <c r="F19" s="62">
        <v>0</v>
      </c>
      <c r="G19" s="78">
        <f t="shared" ref="G19:J19" si="6">G20</f>
        <v>0</v>
      </c>
      <c r="H19" s="78">
        <f t="shared" si="6"/>
        <v>0</v>
      </c>
      <c r="I19" s="78">
        <f t="shared" si="6"/>
        <v>0</v>
      </c>
      <c r="J19" s="62">
        <f t="shared" si="6"/>
        <v>0</v>
      </c>
      <c r="K19" s="13"/>
    </row>
    <row r="20" spans="1:16" ht="54" hidden="1" customHeight="1" x14ac:dyDescent="0.2">
      <c r="A20" s="200" t="s">
        <v>108</v>
      </c>
      <c r="B20" s="208"/>
      <c r="C20" s="202" t="s">
        <v>114</v>
      </c>
      <c r="D20" s="180" t="s">
        <v>115</v>
      </c>
      <c r="E20" s="181"/>
      <c r="F20" s="63">
        <v>0</v>
      </c>
      <c r="G20" s="79">
        <f>G21</f>
        <v>0</v>
      </c>
      <c r="H20" s="79">
        <f t="shared" ref="H20:I20" si="7">H21</f>
        <v>0</v>
      </c>
      <c r="I20" s="79">
        <f t="shared" si="7"/>
        <v>0</v>
      </c>
      <c r="J20" s="63">
        <f t="shared" ref="J20:J21" si="8">H20-I20</f>
        <v>0</v>
      </c>
      <c r="K20" s="13"/>
    </row>
    <row r="21" spans="1:16" ht="45.6" hidden="1" customHeight="1" x14ac:dyDescent="0.2">
      <c r="A21" s="201"/>
      <c r="B21" s="137"/>
      <c r="C21" s="203"/>
      <c r="D21" s="204" t="s">
        <v>107</v>
      </c>
      <c r="E21" s="183"/>
      <c r="F21" s="61"/>
      <c r="G21" s="80"/>
      <c r="H21" s="80"/>
      <c r="I21" s="80"/>
      <c r="J21" s="61">
        <f t="shared" si="8"/>
        <v>0</v>
      </c>
      <c r="K21" s="13"/>
    </row>
    <row r="22" spans="1:16" ht="52.5" customHeight="1" x14ac:dyDescent="0.2">
      <c r="A22" s="25">
        <v>5</v>
      </c>
      <c r="B22" s="221" t="s">
        <v>45</v>
      </c>
      <c r="C22" s="173" t="s">
        <v>148</v>
      </c>
      <c r="D22" s="173"/>
      <c r="E22" s="173"/>
      <c r="F22" s="62">
        <f>F23+F25+F27+F29+F31</f>
        <v>1949446905.8800001</v>
      </c>
      <c r="G22" s="78">
        <f>G23+G25+G27+G29+G31</f>
        <v>2107042800.6699998</v>
      </c>
      <c r="H22" s="78">
        <f>H23+H25+H27+H29+H31</f>
        <v>2107042800.6699998</v>
      </c>
      <c r="I22" s="78">
        <f>I23+I25+I27+I29+I31</f>
        <v>2102973786.1100001</v>
      </c>
      <c r="J22" s="62">
        <f>J23+J25+J27+J31</f>
        <v>4069014.5599999279</v>
      </c>
      <c r="K22" s="15"/>
      <c r="O22" s="24"/>
      <c r="P22" s="14"/>
    </row>
    <row r="23" spans="1:16" ht="33" customHeight="1" x14ac:dyDescent="0.2">
      <c r="A23" s="209" t="s">
        <v>117</v>
      </c>
      <c r="B23" s="222"/>
      <c r="C23" s="208" t="s">
        <v>46</v>
      </c>
      <c r="D23" s="217" t="s">
        <v>4</v>
      </c>
      <c r="E23" s="133"/>
      <c r="F23" s="63">
        <f t="shared" ref="F23:I23" si="9">F24</f>
        <v>672201211.42999995</v>
      </c>
      <c r="G23" s="79">
        <f t="shared" si="9"/>
        <v>725511526.23000002</v>
      </c>
      <c r="H23" s="79">
        <f t="shared" si="9"/>
        <v>725511526.23000002</v>
      </c>
      <c r="I23" s="79">
        <f t="shared" si="9"/>
        <v>723220556.41999996</v>
      </c>
      <c r="J23" s="63">
        <f t="shared" ref="J23" si="10">H23-I23</f>
        <v>2290969.810000062</v>
      </c>
      <c r="K23" s="15"/>
      <c r="O23" s="24"/>
      <c r="P23" s="14"/>
    </row>
    <row r="24" spans="1:16" s="46" customFormat="1" ht="24.6" customHeight="1" x14ac:dyDescent="0.2">
      <c r="A24" s="210"/>
      <c r="B24" s="222"/>
      <c r="C24" s="137"/>
      <c r="D24" s="219" t="s">
        <v>0</v>
      </c>
      <c r="E24" s="135"/>
      <c r="F24" s="61">
        <v>672201211.42999995</v>
      </c>
      <c r="G24" s="80">
        <v>725511526.23000002</v>
      </c>
      <c r="H24" s="80">
        <v>725511526.23000002</v>
      </c>
      <c r="I24" s="80">
        <v>723220556.41999996</v>
      </c>
      <c r="J24" s="61">
        <f>H24-I24</f>
        <v>2290969.810000062</v>
      </c>
      <c r="K24" s="48"/>
      <c r="L24" s="9"/>
      <c r="O24" s="49"/>
      <c r="P24" s="50"/>
    </row>
    <row r="25" spans="1:16" ht="28.15" customHeight="1" x14ac:dyDescent="0.2">
      <c r="A25" s="209" t="s">
        <v>118</v>
      </c>
      <c r="B25" s="222"/>
      <c r="C25" s="136" t="s">
        <v>47</v>
      </c>
      <c r="D25" s="218" t="s">
        <v>3</v>
      </c>
      <c r="E25" s="139"/>
      <c r="F25" s="63">
        <f t="shared" ref="F25:J25" si="11">F26</f>
        <v>1199387621.6800001</v>
      </c>
      <c r="G25" s="79">
        <f t="shared" si="11"/>
        <v>1291104679.8299999</v>
      </c>
      <c r="H25" s="79">
        <f>H26</f>
        <v>1291104679.8299999</v>
      </c>
      <c r="I25" s="79">
        <f t="shared" si="11"/>
        <v>1290742366.4400001</v>
      </c>
      <c r="J25" s="63">
        <f t="shared" si="11"/>
        <v>362313.38999986649</v>
      </c>
      <c r="K25" s="15"/>
      <c r="O25" s="24"/>
      <c r="P25" s="14"/>
    </row>
    <row r="26" spans="1:16" s="46" customFormat="1" ht="22.9" customHeight="1" x14ac:dyDescent="0.2">
      <c r="A26" s="210"/>
      <c r="B26" s="222"/>
      <c r="C26" s="137"/>
      <c r="D26" s="219" t="s">
        <v>0</v>
      </c>
      <c r="E26" s="135"/>
      <c r="F26" s="61">
        <v>1199387621.6800001</v>
      </c>
      <c r="G26" s="80">
        <v>1291104679.8299999</v>
      </c>
      <c r="H26" s="70">
        <v>1291104679.8299999</v>
      </c>
      <c r="I26" s="80">
        <v>1290742366.4400001</v>
      </c>
      <c r="J26" s="61">
        <f>H26-I26</f>
        <v>362313.38999986649</v>
      </c>
      <c r="K26" s="48"/>
      <c r="L26" s="9"/>
      <c r="O26" s="49"/>
      <c r="P26" s="50"/>
    </row>
    <row r="27" spans="1:16" ht="47.45" customHeight="1" x14ac:dyDescent="0.2">
      <c r="A27" s="209" t="s">
        <v>119</v>
      </c>
      <c r="B27" s="222" t="s">
        <v>45</v>
      </c>
      <c r="C27" s="212" t="s">
        <v>48</v>
      </c>
      <c r="D27" s="218" t="s">
        <v>147</v>
      </c>
      <c r="E27" s="139"/>
      <c r="F27" s="63">
        <f t="shared" ref="F27:I27" si="12">F28</f>
        <v>16914014.469999999</v>
      </c>
      <c r="G27" s="79">
        <f t="shared" si="12"/>
        <v>32525151</v>
      </c>
      <c r="H27" s="79">
        <f t="shared" si="12"/>
        <v>32525151</v>
      </c>
      <c r="I27" s="79">
        <f t="shared" si="12"/>
        <v>31341768.670000002</v>
      </c>
      <c r="J27" s="63">
        <f t="shared" ref="J27" si="13">H27-I27</f>
        <v>1183382.3299999982</v>
      </c>
      <c r="K27" s="15"/>
      <c r="O27" s="24"/>
      <c r="P27" s="14"/>
    </row>
    <row r="28" spans="1:16" s="46" customFormat="1" ht="22.9" customHeight="1" x14ac:dyDescent="0.2">
      <c r="A28" s="210"/>
      <c r="B28" s="222"/>
      <c r="C28" s="213"/>
      <c r="D28" s="219" t="s">
        <v>0</v>
      </c>
      <c r="E28" s="135"/>
      <c r="F28" s="61">
        <v>16914014.469999999</v>
      </c>
      <c r="G28" s="80">
        <v>32525151</v>
      </c>
      <c r="H28" s="80">
        <v>32525151</v>
      </c>
      <c r="I28" s="80">
        <v>31341768.670000002</v>
      </c>
      <c r="J28" s="61">
        <f>H28-I28</f>
        <v>1183382.3299999982</v>
      </c>
      <c r="K28" s="48"/>
      <c r="L28" s="9"/>
      <c r="O28" s="49"/>
      <c r="P28" s="50"/>
    </row>
    <row r="29" spans="1:16" ht="40.15" customHeight="1" x14ac:dyDescent="0.2">
      <c r="A29" s="209" t="s">
        <v>120</v>
      </c>
      <c r="B29" s="222"/>
      <c r="C29" s="212" t="s">
        <v>50</v>
      </c>
      <c r="D29" s="218" t="s">
        <v>151</v>
      </c>
      <c r="E29" s="139"/>
      <c r="F29" s="63">
        <v>6217084.2800000003</v>
      </c>
      <c r="G29" s="79">
        <f>G30</f>
        <v>0</v>
      </c>
      <c r="H29" s="79">
        <f>H30</f>
        <v>0</v>
      </c>
      <c r="I29" s="79">
        <f>I30</f>
        <v>0</v>
      </c>
      <c r="J29" s="63">
        <f t="shared" ref="J29:J30" si="14">H29-I29</f>
        <v>0</v>
      </c>
      <c r="K29" s="15"/>
      <c r="O29" s="24"/>
      <c r="P29" s="14"/>
    </row>
    <row r="30" spans="1:16" s="46" customFormat="1" ht="22.9" customHeight="1" x14ac:dyDescent="0.2">
      <c r="A30" s="210"/>
      <c r="B30" s="222"/>
      <c r="C30" s="213"/>
      <c r="D30" s="219" t="s">
        <v>0</v>
      </c>
      <c r="E30" s="135"/>
      <c r="F30" s="61">
        <v>6217084.2800000003</v>
      </c>
      <c r="G30" s="80">
        <v>0</v>
      </c>
      <c r="H30" s="80">
        <v>0</v>
      </c>
      <c r="I30" s="80">
        <v>0</v>
      </c>
      <c r="J30" s="61">
        <f t="shared" si="14"/>
        <v>0</v>
      </c>
      <c r="K30" s="48"/>
      <c r="L30" s="9"/>
      <c r="O30" s="49"/>
      <c r="P30" s="50"/>
    </row>
    <row r="31" spans="1:16" ht="37.9" customHeight="1" x14ac:dyDescent="0.2">
      <c r="A31" s="209" t="s">
        <v>121</v>
      </c>
      <c r="B31" s="222"/>
      <c r="C31" s="212" t="s">
        <v>53</v>
      </c>
      <c r="D31" s="225" t="s">
        <v>149</v>
      </c>
      <c r="E31" s="226"/>
      <c r="F31" s="60">
        <f t="shared" ref="F31:I31" si="15">F32</f>
        <v>54726974.020000003</v>
      </c>
      <c r="G31" s="81">
        <f t="shared" si="15"/>
        <v>57901443.609999999</v>
      </c>
      <c r="H31" s="81">
        <f t="shared" si="15"/>
        <v>57901443.609999999</v>
      </c>
      <c r="I31" s="81">
        <f t="shared" si="15"/>
        <v>57669094.579999998</v>
      </c>
      <c r="J31" s="63">
        <f>H31-I31</f>
        <v>232349.03000000119</v>
      </c>
      <c r="K31" s="15"/>
      <c r="O31" s="24"/>
      <c r="P31" s="14"/>
    </row>
    <row r="32" spans="1:16" s="46" customFormat="1" ht="28.9" customHeight="1" x14ac:dyDescent="0.2">
      <c r="A32" s="210"/>
      <c r="B32" s="223"/>
      <c r="C32" s="213"/>
      <c r="D32" s="219" t="s">
        <v>0</v>
      </c>
      <c r="E32" s="135"/>
      <c r="F32" s="64">
        <v>54726974.020000003</v>
      </c>
      <c r="G32" s="70">
        <v>57901443.609999999</v>
      </c>
      <c r="H32" s="70">
        <v>57901443.609999999</v>
      </c>
      <c r="I32" s="70">
        <v>57669094.579999998</v>
      </c>
      <c r="J32" s="61">
        <f>H32-I32</f>
        <v>232349.03000000119</v>
      </c>
      <c r="K32" s="48"/>
      <c r="L32" s="9"/>
      <c r="O32" s="49"/>
      <c r="P32" s="50"/>
    </row>
    <row r="33" spans="1:14" ht="53.45" customHeight="1" x14ac:dyDescent="0.2">
      <c r="A33" s="41" t="s">
        <v>90</v>
      </c>
      <c r="B33" s="214" t="s">
        <v>55</v>
      </c>
      <c r="C33" s="220" t="s">
        <v>54</v>
      </c>
      <c r="D33" s="220"/>
      <c r="E33" s="220"/>
      <c r="F33" s="62">
        <f>F35</f>
        <v>1099972</v>
      </c>
      <c r="G33" s="78">
        <f>G35</f>
        <v>2718800</v>
      </c>
      <c r="H33" s="78">
        <f>H35</f>
        <v>2718800</v>
      </c>
      <c r="I33" s="78">
        <f>I35</f>
        <v>2718800</v>
      </c>
      <c r="J33" s="62">
        <f t="shared" ref="J33:J41" si="16">H33-I33</f>
        <v>0</v>
      </c>
      <c r="K33" s="13"/>
      <c r="L33" s="24"/>
      <c r="M33" s="24"/>
      <c r="N33" s="14"/>
    </row>
    <row r="34" spans="1:14" ht="39" customHeight="1" x14ac:dyDescent="0.2">
      <c r="A34" s="211" t="s">
        <v>97</v>
      </c>
      <c r="B34" s="214"/>
      <c r="C34" s="208" t="s">
        <v>61</v>
      </c>
      <c r="D34" s="224" t="s">
        <v>72</v>
      </c>
      <c r="E34" s="224"/>
      <c r="F34" s="63">
        <f>F35</f>
        <v>1099972</v>
      </c>
      <c r="G34" s="79">
        <f>G35</f>
        <v>2718800</v>
      </c>
      <c r="H34" s="79">
        <f>H35</f>
        <v>2718800</v>
      </c>
      <c r="I34" s="79">
        <f>I35</f>
        <v>2718800</v>
      </c>
      <c r="J34" s="63">
        <f t="shared" si="16"/>
        <v>0</v>
      </c>
      <c r="K34" s="13"/>
      <c r="L34" s="24"/>
      <c r="M34" s="24"/>
      <c r="N34" s="14"/>
    </row>
    <row r="35" spans="1:14" s="46" customFormat="1" ht="19.899999999999999" customHeight="1" x14ac:dyDescent="0.2">
      <c r="A35" s="210"/>
      <c r="B35" s="214"/>
      <c r="C35" s="137"/>
      <c r="D35" s="145" t="s">
        <v>1</v>
      </c>
      <c r="E35" s="145"/>
      <c r="F35" s="61">
        <v>1099972</v>
      </c>
      <c r="G35" s="80">
        <v>2718800</v>
      </c>
      <c r="H35" s="80">
        <v>2718800</v>
      </c>
      <c r="I35" s="80">
        <v>2718800</v>
      </c>
      <c r="J35" s="61">
        <f t="shared" si="16"/>
        <v>0</v>
      </c>
      <c r="K35" s="47"/>
      <c r="L35" s="24"/>
      <c r="M35" s="49"/>
      <c r="N35" s="50"/>
    </row>
    <row r="36" spans="1:14" ht="55.15" customHeight="1" x14ac:dyDescent="0.2">
      <c r="A36" s="41" t="s">
        <v>104</v>
      </c>
      <c r="B36" s="221" t="s">
        <v>63</v>
      </c>
      <c r="C36" s="173" t="s">
        <v>127</v>
      </c>
      <c r="D36" s="173"/>
      <c r="E36" s="173"/>
      <c r="F36" s="62">
        <f>F37+F39+F41</f>
        <v>97011955.149999991</v>
      </c>
      <c r="G36" s="78">
        <f>G37+G39+G41</f>
        <v>181437498.97999999</v>
      </c>
      <c r="H36" s="78">
        <f>H37+H39+H41</f>
        <v>137419461.28</v>
      </c>
      <c r="I36" s="78">
        <f>I37+I39+I41</f>
        <v>137419461.28</v>
      </c>
      <c r="J36" s="62">
        <f>J37+J39+J41</f>
        <v>0</v>
      </c>
      <c r="K36" s="13"/>
      <c r="L36" s="24"/>
      <c r="M36" s="24"/>
      <c r="N36" s="14"/>
    </row>
    <row r="37" spans="1:14" ht="54" customHeight="1" x14ac:dyDescent="0.2">
      <c r="A37" s="209" t="s">
        <v>105</v>
      </c>
      <c r="B37" s="222"/>
      <c r="C37" s="215" t="s">
        <v>64</v>
      </c>
      <c r="D37" s="217" t="s">
        <v>29</v>
      </c>
      <c r="E37" s="133"/>
      <c r="F37" s="63">
        <f t="shared" ref="F37:I37" si="17">F38</f>
        <v>65040552.32</v>
      </c>
      <c r="G37" s="79">
        <f t="shared" si="17"/>
        <v>136705420.41</v>
      </c>
      <c r="H37" s="79">
        <f t="shared" si="17"/>
        <v>92687382.709999993</v>
      </c>
      <c r="I37" s="79">
        <f t="shared" si="17"/>
        <v>92687382.709999993</v>
      </c>
      <c r="J37" s="63">
        <f>J38</f>
        <v>0</v>
      </c>
      <c r="K37" s="13"/>
      <c r="L37" s="24"/>
      <c r="M37" s="24"/>
      <c r="N37" s="14"/>
    </row>
    <row r="38" spans="1:14" s="46" customFormat="1" ht="32.450000000000003" customHeight="1" x14ac:dyDescent="0.2">
      <c r="A38" s="210"/>
      <c r="B38" s="222"/>
      <c r="C38" s="216"/>
      <c r="D38" s="145" t="s">
        <v>2</v>
      </c>
      <c r="E38" s="145"/>
      <c r="F38" s="61">
        <v>65040552.32</v>
      </c>
      <c r="G38" s="80">
        <v>136705420.41</v>
      </c>
      <c r="H38" s="80">
        <v>92687382.709999993</v>
      </c>
      <c r="I38" s="80">
        <v>92687382.709999993</v>
      </c>
      <c r="J38" s="61">
        <f>H38-I38</f>
        <v>0</v>
      </c>
      <c r="K38" s="47"/>
      <c r="L38" s="24"/>
      <c r="M38" s="49"/>
      <c r="N38" s="50"/>
    </row>
    <row r="39" spans="1:14" ht="51.6" customHeight="1" x14ac:dyDescent="0.2">
      <c r="A39" s="209" t="s">
        <v>153</v>
      </c>
      <c r="B39" s="222"/>
      <c r="C39" s="52" t="s">
        <v>65</v>
      </c>
      <c r="D39" s="218" t="s">
        <v>31</v>
      </c>
      <c r="E39" s="139"/>
      <c r="F39" s="63">
        <f>F40</f>
        <v>24294900</v>
      </c>
      <c r="G39" s="79">
        <f>G40</f>
        <v>35048200</v>
      </c>
      <c r="H39" s="79">
        <f>H40</f>
        <v>35048200</v>
      </c>
      <c r="I39" s="79">
        <f>I40</f>
        <v>35048200</v>
      </c>
      <c r="J39" s="63">
        <f t="shared" si="16"/>
        <v>0</v>
      </c>
      <c r="K39" s="13"/>
      <c r="L39" s="24"/>
      <c r="M39" s="24"/>
      <c r="N39" s="14"/>
    </row>
    <row r="40" spans="1:14" s="46" customFormat="1" ht="26.45" customHeight="1" x14ac:dyDescent="0.2">
      <c r="A40" s="210"/>
      <c r="B40" s="222"/>
      <c r="C40" s="53"/>
      <c r="D40" s="145" t="s">
        <v>2</v>
      </c>
      <c r="E40" s="145"/>
      <c r="F40" s="61">
        <v>24294900</v>
      </c>
      <c r="G40" s="80">
        <v>35048200</v>
      </c>
      <c r="H40" s="80">
        <v>35048200</v>
      </c>
      <c r="I40" s="80">
        <v>35048200</v>
      </c>
      <c r="J40" s="61">
        <f>H40-I40</f>
        <v>0</v>
      </c>
      <c r="K40" s="47"/>
      <c r="L40" s="24"/>
      <c r="M40" s="49"/>
      <c r="N40" s="50"/>
    </row>
    <row r="41" spans="1:14" ht="34.9" customHeight="1" x14ac:dyDescent="0.2">
      <c r="A41" s="209" t="s">
        <v>154</v>
      </c>
      <c r="B41" s="222"/>
      <c r="C41" s="52" t="s">
        <v>70</v>
      </c>
      <c r="D41" s="144" t="s">
        <v>69</v>
      </c>
      <c r="E41" s="144"/>
      <c r="F41" s="63">
        <f>F42</f>
        <v>7676502.8300000001</v>
      </c>
      <c r="G41" s="79">
        <f>G42</f>
        <v>9683878.5700000003</v>
      </c>
      <c r="H41" s="79">
        <f>H42</f>
        <v>9683878.5700000003</v>
      </c>
      <c r="I41" s="79">
        <f>I42</f>
        <v>9683878.5700000003</v>
      </c>
      <c r="J41" s="63">
        <f t="shared" si="16"/>
        <v>0</v>
      </c>
      <c r="K41" s="13"/>
      <c r="L41" s="24"/>
      <c r="M41" s="24"/>
      <c r="N41" s="14"/>
    </row>
    <row r="42" spans="1:14" s="46" customFormat="1" ht="27.6" customHeight="1" x14ac:dyDescent="0.2">
      <c r="A42" s="210"/>
      <c r="B42" s="223"/>
      <c r="C42" s="53"/>
      <c r="D42" s="145" t="s">
        <v>2</v>
      </c>
      <c r="E42" s="145"/>
      <c r="F42" s="61">
        <v>7676502.8300000001</v>
      </c>
      <c r="G42" s="80">
        <v>9683878.5700000003</v>
      </c>
      <c r="H42" s="80">
        <v>9683878.5700000003</v>
      </c>
      <c r="I42" s="80">
        <v>9683878.5700000003</v>
      </c>
      <c r="J42" s="61">
        <f>H42-I42</f>
        <v>0</v>
      </c>
      <c r="K42" s="47"/>
      <c r="L42" s="24"/>
      <c r="M42" s="49"/>
      <c r="N42" s="50"/>
    </row>
    <row r="43" spans="1:14" ht="68.25" customHeight="1" x14ac:dyDescent="0.2">
      <c r="A43" s="25">
        <v>8</v>
      </c>
      <c r="B43" s="136" t="s">
        <v>130</v>
      </c>
      <c r="C43" s="184" t="s">
        <v>170</v>
      </c>
      <c r="D43" s="124"/>
      <c r="E43" s="125"/>
      <c r="F43" s="62">
        <f>F44+F46</f>
        <v>4254582.8099999996</v>
      </c>
      <c r="G43" s="78">
        <f>G44+G46</f>
        <v>3238864.13</v>
      </c>
      <c r="H43" s="78">
        <f>H44+H46</f>
        <v>3238864.13</v>
      </c>
      <c r="I43" s="78">
        <f>I44+I46</f>
        <v>2994808.42</v>
      </c>
      <c r="J43" s="62">
        <f>J44+J46</f>
        <v>244055.70999999996</v>
      </c>
      <c r="K43" s="13"/>
      <c r="L43" s="24"/>
      <c r="M43" s="24"/>
      <c r="N43" s="14"/>
    </row>
    <row r="44" spans="1:14" ht="64.150000000000006" hidden="1" customHeight="1" x14ac:dyDescent="0.2">
      <c r="A44" s="200" t="s">
        <v>17</v>
      </c>
      <c r="B44" s="208"/>
      <c r="C44" s="202"/>
      <c r="D44" s="180"/>
      <c r="E44" s="181"/>
      <c r="F44" s="63"/>
      <c r="G44" s="79"/>
      <c r="H44" s="79"/>
      <c r="I44" s="79"/>
      <c r="J44" s="63"/>
      <c r="K44" s="13"/>
      <c r="L44" s="24"/>
      <c r="M44" s="24"/>
      <c r="N44" s="14"/>
    </row>
    <row r="45" spans="1:14" s="46" customFormat="1" ht="44.45" hidden="1" customHeight="1" x14ac:dyDescent="0.2">
      <c r="A45" s="201"/>
      <c r="B45" s="208"/>
      <c r="C45" s="203"/>
      <c r="D45" s="204"/>
      <c r="E45" s="183"/>
      <c r="F45" s="61"/>
      <c r="G45" s="80"/>
      <c r="H45" s="80"/>
      <c r="I45" s="80"/>
      <c r="J45" s="61"/>
      <c r="K45" s="47"/>
      <c r="L45" s="24"/>
      <c r="M45" s="49"/>
      <c r="N45" s="50"/>
    </row>
    <row r="46" spans="1:14" ht="55.9" customHeight="1" x14ac:dyDescent="0.2">
      <c r="A46" s="200" t="s">
        <v>17</v>
      </c>
      <c r="B46" s="208"/>
      <c r="C46" s="202" t="s">
        <v>131</v>
      </c>
      <c r="D46" s="180" t="s">
        <v>132</v>
      </c>
      <c r="E46" s="181"/>
      <c r="F46" s="63">
        <f>F47</f>
        <v>4254582.8099999996</v>
      </c>
      <c r="G46" s="79">
        <f>G47</f>
        <v>3238864.13</v>
      </c>
      <c r="H46" s="79">
        <f>H47</f>
        <v>3238864.13</v>
      </c>
      <c r="I46" s="79">
        <f>I47</f>
        <v>2994808.42</v>
      </c>
      <c r="J46" s="63">
        <f>H46-I46</f>
        <v>244055.70999999996</v>
      </c>
      <c r="K46" s="13"/>
      <c r="L46" s="24"/>
      <c r="M46" s="24"/>
      <c r="N46" s="14"/>
    </row>
    <row r="47" spans="1:14" s="46" customFormat="1" ht="42" customHeight="1" x14ac:dyDescent="0.2">
      <c r="A47" s="201"/>
      <c r="B47" s="137"/>
      <c r="C47" s="203"/>
      <c r="D47" s="204" t="s">
        <v>39</v>
      </c>
      <c r="E47" s="183"/>
      <c r="F47" s="61">
        <v>4254582.8099999996</v>
      </c>
      <c r="G47" s="80">
        <v>3238864.13</v>
      </c>
      <c r="H47" s="80">
        <v>3238864.13</v>
      </c>
      <c r="I47" s="80">
        <v>2994808.42</v>
      </c>
      <c r="J47" s="61">
        <f>H47-I47</f>
        <v>244055.70999999996</v>
      </c>
      <c r="K47" s="47"/>
      <c r="L47" s="118"/>
      <c r="M47" s="51"/>
      <c r="N47" s="50"/>
    </row>
    <row r="48" spans="1:14" s="46" customFormat="1" ht="23.25" customHeight="1" x14ac:dyDescent="0.2">
      <c r="A48" s="205" t="s">
        <v>35</v>
      </c>
      <c r="B48" s="206"/>
      <c r="C48" s="206"/>
      <c r="D48" s="206"/>
      <c r="E48" s="207"/>
      <c r="F48" s="62">
        <f>F8+F11+F14+F19+F22+F33+F36+F43</f>
        <v>2134946515.8400002</v>
      </c>
      <c r="G48" s="78">
        <f>G8+G11+G14+G19+G22+G33+G36+G43</f>
        <v>2373892863.7800002</v>
      </c>
      <c r="H48" s="78">
        <f>H8+H11+H14+H19+H22+H33+H36+H43</f>
        <v>2326962328.3800001</v>
      </c>
      <c r="I48" s="78">
        <f>I8+I11+I14+I19+I22+I33+I36+I43</f>
        <v>2322649258.1100006</v>
      </c>
      <c r="J48" s="62">
        <f>J8+J11+J14+J19+J22+J33+J36+J43</f>
        <v>4313070.2699999278</v>
      </c>
      <c r="L48" s="17"/>
    </row>
    <row r="49" spans="1:10" ht="4.1500000000000004" hidden="1" customHeight="1" x14ac:dyDescent="0.2">
      <c r="A49" s="12"/>
      <c r="B49" s="12"/>
      <c r="C49" s="12"/>
      <c r="D49" s="11"/>
      <c r="E49" s="11"/>
      <c r="F49" s="11"/>
      <c r="G49" s="11"/>
      <c r="H49" s="11"/>
      <c r="I49" s="11"/>
      <c r="J49" s="11"/>
    </row>
    <row r="50" spans="1:10" ht="2.4500000000000002" hidden="1" customHeight="1" x14ac:dyDescent="0.2">
      <c r="D50" s="10"/>
      <c r="E50" s="10"/>
      <c r="F50" s="10"/>
    </row>
    <row r="51" spans="1:10" ht="3" hidden="1" customHeight="1" x14ac:dyDescent="0.3">
      <c r="A51" s="187"/>
      <c r="B51" s="187"/>
      <c r="C51" s="187"/>
      <c r="D51" s="187"/>
      <c r="E51" s="187"/>
      <c r="F51" s="65"/>
      <c r="G51" s="65"/>
      <c r="H51" s="65"/>
      <c r="I51" s="65"/>
      <c r="J51" s="65"/>
    </row>
    <row r="52" spans="1:10" ht="2.4500000000000002" hidden="1" customHeight="1" x14ac:dyDescent="0.3">
      <c r="A52" s="187"/>
      <c r="B52" s="187"/>
      <c r="C52" s="187"/>
      <c r="D52" s="187"/>
      <c r="E52" s="187"/>
      <c r="J52" s="65"/>
    </row>
    <row r="53" spans="1:10" hidden="1" x14ac:dyDescent="0.2"/>
  </sheetData>
  <mergeCells count="86">
    <mergeCell ref="B8:B10"/>
    <mergeCell ref="C8:E8"/>
    <mergeCell ref="A9:A10"/>
    <mergeCell ref="C9:C10"/>
    <mergeCell ref="D9:E9"/>
    <mergeCell ref="D10:E10"/>
    <mergeCell ref="A20:A21"/>
    <mergeCell ref="D18:E18"/>
    <mergeCell ref="B14:B18"/>
    <mergeCell ref="C12:C13"/>
    <mergeCell ref="D12:E12"/>
    <mergeCell ref="D13:E13"/>
    <mergeCell ref="A15:A16"/>
    <mergeCell ref="D20:E20"/>
    <mergeCell ref="D21:E21"/>
    <mergeCell ref="D15:E15"/>
    <mergeCell ref="D16:E16"/>
    <mergeCell ref="A17:A18"/>
    <mergeCell ref="D17:E17"/>
    <mergeCell ref="A12:A13"/>
    <mergeCell ref="C14:E14"/>
    <mergeCell ref="B19:B21"/>
    <mergeCell ref="C11:E11"/>
    <mergeCell ref="C20:C21"/>
    <mergeCell ref="C19:E19"/>
    <mergeCell ref="B11:B13"/>
    <mergeCell ref="D29:E29"/>
    <mergeCell ref="D27:E27"/>
    <mergeCell ref="D42:E42"/>
    <mergeCell ref="D40:E40"/>
    <mergeCell ref="C22:E22"/>
    <mergeCell ref="D28:E28"/>
    <mergeCell ref="C31:C32"/>
    <mergeCell ref="D34:E34"/>
    <mergeCell ref="D35:E35"/>
    <mergeCell ref="D32:E32"/>
    <mergeCell ref="D30:E30"/>
    <mergeCell ref="D31:E31"/>
    <mergeCell ref="A41:A42"/>
    <mergeCell ref="D41:E41"/>
    <mergeCell ref="A23:A24"/>
    <mergeCell ref="C23:C24"/>
    <mergeCell ref="D23:E23"/>
    <mergeCell ref="D24:E24"/>
    <mergeCell ref="C33:E33"/>
    <mergeCell ref="D25:E25"/>
    <mergeCell ref="D26:E26"/>
    <mergeCell ref="A29:A30"/>
    <mergeCell ref="B22:B26"/>
    <mergeCell ref="B27:B32"/>
    <mergeCell ref="A25:A26"/>
    <mergeCell ref="C25:C26"/>
    <mergeCell ref="B36:B42"/>
    <mergeCell ref="C36:E36"/>
    <mergeCell ref="A37:A38"/>
    <mergeCell ref="C37:C38"/>
    <mergeCell ref="D37:E37"/>
    <mergeCell ref="D38:E38"/>
    <mergeCell ref="A39:A40"/>
    <mergeCell ref="D39:E39"/>
    <mergeCell ref="A31:A32"/>
    <mergeCell ref="A34:A35"/>
    <mergeCell ref="A27:A28"/>
    <mergeCell ref="C27:C28"/>
    <mergeCell ref="C34:C35"/>
    <mergeCell ref="C29:C30"/>
    <mergeCell ref="B33:B35"/>
    <mergeCell ref="B43:B47"/>
    <mergeCell ref="A44:A45"/>
    <mergeCell ref="D44:E44"/>
    <mergeCell ref="D45:E45"/>
    <mergeCell ref="A51:E52"/>
    <mergeCell ref="C44:C45"/>
    <mergeCell ref="A2:J2"/>
    <mergeCell ref="A3:J3"/>
    <mergeCell ref="A4:J4"/>
    <mergeCell ref="A6:A7"/>
    <mergeCell ref="B6:B7"/>
    <mergeCell ref="C6:E7"/>
    <mergeCell ref="F6:J6"/>
    <mergeCell ref="C43:E43"/>
    <mergeCell ref="A46:A47"/>
    <mergeCell ref="C46:C47"/>
    <mergeCell ref="D46:E46"/>
    <mergeCell ref="D47:E47"/>
    <mergeCell ref="A48:E48"/>
  </mergeCells>
  <pageMargins left="0.70866141732283472" right="0.31496062992125984" top="0.59055118110236227" bottom="0.35433070866141736" header="0" footer="0"/>
  <pageSetup paperSize="9"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zoomScaleNormal="100" zoomScaleSheetLayoutView="70" workbookViewId="0">
      <pane xSplit="5" ySplit="7" topLeftCell="F84" activePane="bottomRight" state="frozen"/>
      <selection pane="topRight" activeCell="F1" sqref="F1"/>
      <selection pane="bottomLeft" activeCell="A8" sqref="A8"/>
      <selection pane="bottomRight" activeCell="E107" sqref="E107"/>
    </sheetView>
  </sheetViews>
  <sheetFormatPr defaultColWidth="8.85546875" defaultRowHeight="15" x14ac:dyDescent="0.25"/>
  <cols>
    <col min="1" max="1" width="5.28515625" style="1" customWidth="1"/>
    <col min="2" max="2" width="13" style="3" customWidth="1"/>
    <col min="3" max="3" width="13.140625" style="3" customWidth="1"/>
    <col min="4" max="4" width="11.42578125" style="2" customWidth="1"/>
    <col min="5" max="5" width="43.85546875" style="2" customWidth="1"/>
    <col min="6" max="6" width="18.85546875" style="2" customWidth="1"/>
    <col min="7" max="7" width="18.42578125" style="94" customWidth="1"/>
    <col min="8" max="8" width="16.85546875" style="95" customWidth="1"/>
    <col min="9" max="9" width="17.140625" style="1" customWidth="1"/>
    <col min="10" max="16384" width="8.85546875" style="1"/>
  </cols>
  <sheetData>
    <row r="1" spans="1:9" s="6" customFormat="1" x14ac:dyDescent="0.25">
      <c r="B1" s="21"/>
      <c r="C1" s="21"/>
      <c r="D1" s="21"/>
      <c r="E1" s="21"/>
      <c r="F1" s="21"/>
      <c r="G1" s="84"/>
      <c r="H1" s="16"/>
      <c r="I1" s="21"/>
    </row>
    <row r="2" spans="1:9" s="6" customFormat="1" ht="20.45" customHeight="1" x14ac:dyDescent="0.3">
      <c r="B2" s="255" t="s">
        <v>163</v>
      </c>
      <c r="C2" s="255"/>
      <c r="D2" s="255"/>
      <c r="E2" s="255"/>
      <c r="F2" s="255"/>
      <c r="G2" s="255"/>
      <c r="H2" s="255"/>
      <c r="I2" s="255"/>
    </row>
    <row r="3" spans="1:9" s="6" customFormat="1" ht="21" customHeight="1" x14ac:dyDescent="0.2">
      <c r="B3" s="256" t="s">
        <v>34</v>
      </c>
      <c r="C3" s="256"/>
      <c r="D3" s="256"/>
      <c r="E3" s="256"/>
      <c r="F3" s="256"/>
      <c r="G3" s="256"/>
      <c r="H3" s="256"/>
      <c r="I3" s="256"/>
    </row>
    <row r="4" spans="1:9" s="6" customFormat="1" ht="18.75" x14ac:dyDescent="0.3">
      <c r="B4" s="255" t="s">
        <v>164</v>
      </c>
      <c r="C4" s="255"/>
      <c r="D4" s="255"/>
      <c r="E4" s="255"/>
      <c r="F4" s="255"/>
      <c r="G4" s="255"/>
      <c r="H4" s="255"/>
      <c r="I4" s="255"/>
    </row>
    <row r="5" spans="1:9" s="6" customFormat="1" ht="15.75" x14ac:dyDescent="0.25">
      <c r="B5" s="8"/>
      <c r="C5" s="8"/>
      <c r="D5" s="7"/>
      <c r="E5" s="7"/>
      <c r="F5" s="7"/>
      <c r="G5" s="85"/>
      <c r="H5" s="86"/>
      <c r="I5" s="68" t="s">
        <v>111</v>
      </c>
    </row>
    <row r="6" spans="1:9" s="6" customFormat="1" ht="20.25" customHeight="1" x14ac:dyDescent="0.2">
      <c r="A6" s="166" t="s">
        <v>13</v>
      </c>
      <c r="B6" s="257" t="s">
        <v>6</v>
      </c>
      <c r="C6" s="258" t="s">
        <v>5</v>
      </c>
      <c r="D6" s="259"/>
      <c r="E6" s="260"/>
      <c r="F6" s="264" t="s">
        <v>12</v>
      </c>
      <c r="G6" s="265"/>
      <c r="H6" s="265"/>
      <c r="I6" s="266"/>
    </row>
    <row r="7" spans="1:9" s="6" customFormat="1" ht="43.15" customHeight="1" x14ac:dyDescent="0.2">
      <c r="A7" s="167"/>
      <c r="B7" s="257"/>
      <c r="C7" s="261"/>
      <c r="D7" s="262"/>
      <c r="E7" s="263"/>
      <c r="F7" s="54" t="s">
        <v>160</v>
      </c>
      <c r="G7" s="87" t="s">
        <v>162</v>
      </c>
      <c r="H7" s="88" t="s">
        <v>161</v>
      </c>
      <c r="I7" s="54" t="s">
        <v>11</v>
      </c>
    </row>
    <row r="8" spans="1:9" ht="48.6" customHeight="1" x14ac:dyDescent="0.25">
      <c r="A8" s="101">
        <v>1</v>
      </c>
      <c r="B8" s="136" t="s">
        <v>37</v>
      </c>
      <c r="C8" s="248" t="s">
        <v>85</v>
      </c>
      <c r="D8" s="248"/>
      <c r="E8" s="248"/>
      <c r="F8" s="55">
        <f t="shared" ref="F8:I8" si="0">F9</f>
        <v>1719867.55</v>
      </c>
      <c r="G8" s="83">
        <f>G9</f>
        <v>1837600</v>
      </c>
      <c r="H8" s="83">
        <f t="shared" si="0"/>
        <v>1837600</v>
      </c>
      <c r="I8" s="55">
        <f t="shared" si="0"/>
        <v>0</v>
      </c>
    </row>
    <row r="9" spans="1:9" ht="43.15" customHeight="1" x14ac:dyDescent="0.25">
      <c r="A9" s="250" t="s">
        <v>79</v>
      </c>
      <c r="B9" s="208"/>
      <c r="C9" s="249" t="s">
        <v>38</v>
      </c>
      <c r="D9" s="224" t="s">
        <v>36</v>
      </c>
      <c r="E9" s="267"/>
      <c r="F9" s="56">
        <f t="shared" ref="F9:I9" si="1">F10</f>
        <v>1719867.55</v>
      </c>
      <c r="G9" s="69">
        <f t="shared" si="1"/>
        <v>1837600</v>
      </c>
      <c r="H9" s="69">
        <f t="shared" si="1"/>
        <v>1837600</v>
      </c>
      <c r="I9" s="56">
        <f t="shared" si="1"/>
        <v>0</v>
      </c>
    </row>
    <row r="10" spans="1:9" s="112" customFormat="1" ht="54" customHeight="1" x14ac:dyDescent="0.25">
      <c r="A10" s="268"/>
      <c r="B10" s="208"/>
      <c r="C10" s="249"/>
      <c r="D10" s="32"/>
      <c r="E10" s="99" t="s">
        <v>39</v>
      </c>
      <c r="F10" s="57">
        <v>1719867.55</v>
      </c>
      <c r="G10" s="73">
        <v>1837600</v>
      </c>
      <c r="H10" s="73">
        <v>1837600</v>
      </c>
      <c r="I10" s="57">
        <f>G10-H10</f>
        <v>0</v>
      </c>
    </row>
    <row r="11" spans="1:9" ht="33" customHeight="1" x14ac:dyDescent="0.25">
      <c r="A11" s="104">
        <v>2</v>
      </c>
      <c r="B11" s="136" t="s">
        <v>40</v>
      </c>
      <c r="C11" s="248" t="s">
        <v>86</v>
      </c>
      <c r="D11" s="248"/>
      <c r="E11" s="248"/>
      <c r="F11" s="55">
        <f t="shared" ref="F11:I12" si="2">F12</f>
        <v>1967558.39</v>
      </c>
      <c r="G11" s="83">
        <f t="shared" si="2"/>
        <v>1165752.45</v>
      </c>
      <c r="H11" s="83">
        <f t="shared" si="2"/>
        <v>1153232.49</v>
      </c>
      <c r="I11" s="55">
        <f t="shared" si="2"/>
        <v>12519.959999999963</v>
      </c>
    </row>
    <row r="12" spans="1:9" s="4" customFormat="1" ht="84.6" customHeight="1" x14ac:dyDescent="0.25">
      <c r="A12" s="250" t="s">
        <v>96</v>
      </c>
      <c r="B12" s="208"/>
      <c r="C12" s="208" t="s">
        <v>41</v>
      </c>
      <c r="D12" s="217" t="s">
        <v>92</v>
      </c>
      <c r="E12" s="133"/>
      <c r="F12" s="56">
        <f t="shared" si="2"/>
        <v>1967558.39</v>
      </c>
      <c r="G12" s="69">
        <f>G13</f>
        <v>1165752.45</v>
      </c>
      <c r="H12" s="69">
        <f t="shared" si="2"/>
        <v>1153232.49</v>
      </c>
      <c r="I12" s="56">
        <f t="shared" si="2"/>
        <v>12519.959999999963</v>
      </c>
    </row>
    <row r="13" spans="1:9" s="112" customFormat="1" ht="48.6" customHeight="1" x14ac:dyDescent="0.25">
      <c r="A13" s="251"/>
      <c r="B13" s="208"/>
      <c r="C13" s="137"/>
      <c r="D13" s="33"/>
      <c r="E13" s="99" t="s">
        <v>39</v>
      </c>
      <c r="F13" s="57">
        <v>1967558.39</v>
      </c>
      <c r="G13" s="73">
        <v>1165752.45</v>
      </c>
      <c r="H13" s="73">
        <v>1153232.49</v>
      </c>
      <c r="I13" s="57">
        <f t="shared" ref="I13:I72" si="3">G13-H13</f>
        <v>12519.959999999963</v>
      </c>
    </row>
    <row r="14" spans="1:9" s="4" customFormat="1" ht="48.6" hidden="1" customHeight="1" x14ac:dyDescent="0.25">
      <c r="A14" s="268" t="s">
        <v>106</v>
      </c>
      <c r="B14" s="208"/>
      <c r="C14" s="208" t="s">
        <v>113</v>
      </c>
      <c r="D14" s="138" t="s">
        <v>112</v>
      </c>
      <c r="E14" s="139"/>
      <c r="F14" s="56">
        <f t="shared" ref="F14:H14" si="4">F15</f>
        <v>0</v>
      </c>
      <c r="G14" s="89">
        <f t="shared" si="4"/>
        <v>0</v>
      </c>
      <c r="H14" s="69">
        <f t="shared" si="4"/>
        <v>0</v>
      </c>
      <c r="I14" s="56">
        <f t="shared" si="3"/>
        <v>0</v>
      </c>
    </row>
    <row r="15" spans="1:9" s="4" customFormat="1" ht="52.15" hidden="1" customHeight="1" x14ac:dyDescent="0.25">
      <c r="A15" s="251"/>
      <c r="B15" s="137"/>
      <c r="C15" s="137"/>
      <c r="D15" s="34"/>
      <c r="E15" s="99" t="s">
        <v>39</v>
      </c>
      <c r="F15" s="57"/>
      <c r="G15" s="90"/>
      <c r="H15" s="73"/>
      <c r="I15" s="57">
        <f t="shared" si="3"/>
        <v>0</v>
      </c>
    </row>
    <row r="16" spans="1:9" ht="51.75" customHeight="1" x14ac:dyDescent="0.25">
      <c r="A16" s="101">
        <v>3</v>
      </c>
      <c r="B16" s="136" t="s">
        <v>42</v>
      </c>
      <c r="C16" s="270" t="s">
        <v>80</v>
      </c>
      <c r="D16" s="271"/>
      <c r="E16" s="272"/>
      <c r="F16" s="55">
        <f>F17+F19</f>
        <v>10323042.440000001</v>
      </c>
      <c r="G16" s="83">
        <f>G17+G19</f>
        <v>11450000</v>
      </c>
      <c r="H16" s="83">
        <f>H17+H19</f>
        <v>11396765.639999999</v>
      </c>
      <c r="I16" s="55">
        <f>I17+I19</f>
        <v>785799.45000000077</v>
      </c>
    </row>
    <row r="17" spans="1:9" ht="51.75" customHeight="1" x14ac:dyDescent="0.25">
      <c r="A17" s="250" t="s">
        <v>108</v>
      </c>
      <c r="B17" s="208"/>
      <c r="C17" s="31" t="s">
        <v>91</v>
      </c>
      <c r="D17" s="225" t="s">
        <v>93</v>
      </c>
      <c r="E17" s="226"/>
      <c r="F17" s="56">
        <f t="shared" ref="F17:I17" si="5">F18</f>
        <v>9003207.0700000003</v>
      </c>
      <c r="G17" s="69">
        <f t="shared" si="5"/>
        <v>9671000</v>
      </c>
      <c r="H17" s="69">
        <f t="shared" si="5"/>
        <v>9670543.1999999993</v>
      </c>
      <c r="I17" s="56">
        <f t="shared" si="5"/>
        <v>456.80000000074506</v>
      </c>
    </row>
    <row r="18" spans="1:9" s="112" customFormat="1" ht="27.6" customHeight="1" x14ac:dyDescent="0.25">
      <c r="A18" s="251"/>
      <c r="B18" s="208"/>
      <c r="C18" s="102"/>
      <c r="D18" s="32"/>
      <c r="E18" s="99" t="s">
        <v>75</v>
      </c>
      <c r="F18" s="57">
        <v>9003207.0700000003</v>
      </c>
      <c r="G18" s="73">
        <v>9671000</v>
      </c>
      <c r="H18" s="73">
        <v>9670543.1999999993</v>
      </c>
      <c r="I18" s="57">
        <f t="shared" si="3"/>
        <v>456.80000000074506</v>
      </c>
    </row>
    <row r="19" spans="1:9" s="4" customFormat="1" ht="33" customHeight="1" x14ac:dyDescent="0.25">
      <c r="A19" s="250" t="s">
        <v>109</v>
      </c>
      <c r="B19" s="208"/>
      <c r="C19" s="177" t="s">
        <v>95</v>
      </c>
      <c r="D19" s="144" t="s">
        <v>94</v>
      </c>
      <c r="E19" s="144"/>
      <c r="F19" s="56">
        <f t="shared" ref="F19:I19" si="6">F20</f>
        <v>1319835.3700000001</v>
      </c>
      <c r="G19" s="69">
        <f t="shared" si="6"/>
        <v>1779000</v>
      </c>
      <c r="H19" s="69">
        <f t="shared" si="6"/>
        <v>1726222.44</v>
      </c>
      <c r="I19" s="56">
        <f t="shared" si="6"/>
        <v>785342.65</v>
      </c>
    </row>
    <row r="20" spans="1:9" s="112" customFormat="1" ht="32.450000000000003" customHeight="1" x14ac:dyDescent="0.25">
      <c r="A20" s="251"/>
      <c r="B20" s="137"/>
      <c r="C20" s="155"/>
      <c r="D20" s="219" t="s">
        <v>75</v>
      </c>
      <c r="E20" s="135"/>
      <c r="F20" s="57">
        <v>1319835.3700000001</v>
      </c>
      <c r="G20" s="73">
        <v>1779000</v>
      </c>
      <c r="H20" s="73">
        <v>1726222.44</v>
      </c>
      <c r="I20" s="57">
        <v>785342.65</v>
      </c>
    </row>
    <row r="21" spans="1:9" s="4" customFormat="1" ht="38.450000000000003" hidden="1" customHeight="1" x14ac:dyDescent="0.25">
      <c r="A21" s="136">
        <v>4</v>
      </c>
      <c r="B21" s="136" t="s">
        <v>43</v>
      </c>
      <c r="C21" s="184" t="s">
        <v>87</v>
      </c>
      <c r="D21" s="230"/>
      <c r="E21" s="269"/>
      <c r="F21" s="55">
        <f t="shared" ref="F21:I21" si="7">F22</f>
        <v>0</v>
      </c>
      <c r="G21" s="91">
        <f t="shared" si="7"/>
        <v>0</v>
      </c>
      <c r="H21" s="83">
        <f t="shared" si="7"/>
        <v>0</v>
      </c>
      <c r="I21" s="55">
        <f t="shared" si="7"/>
        <v>0</v>
      </c>
    </row>
    <row r="22" spans="1:9" s="4" customFormat="1" ht="64.150000000000006" hidden="1" customHeight="1" x14ac:dyDescent="0.25">
      <c r="A22" s="208"/>
      <c r="B22" s="208"/>
      <c r="C22" s="35" t="s">
        <v>114</v>
      </c>
      <c r="D22" s="180" t="s">
        <v>115</v>
      </c>
      <c r="E22" s="181"/>
      <c r="F22" s="56">
        <f t="shared" ref="F22:I22" si="8">F23</f>
        <v>0</v>
      </c>
      <c r="G22" s="89">
        <f t="shared" si="8"/>
        <v>0</v>
      </c>
      <c r="H22" s="69">
        <f t="shared" si="8"/>
        <v>0</v>
      </c>
      <c r="I22" s="56">
        <f t="shared" si="8"/>
        <v>0</v>
      </c>
    </row>
    <row r="23" spans="1:9" s="4" customFormat="1" ht="22.9" hidden="1" customHeight="1" x14ac:dyDescent="0.25">
      <c r="A23" s="137"/>
      <c r="B23" s="137"/>
      <c r="C23" s="96"/>
      <c r="D23" s="32"/>
      <c r="E23" s="106" t="s">
        <v>18</v>
      </c>
      <c r="F23" s="57"/>
      <c r="G23" s="90"/>
      <c r="H23" s="73"/>
      <c r="I23" s="57">
        <f t="shared" si="3"/>
        <v>0</v>
      </c>
    </row>
    <row r="24" spans="1:9" s="4" customFormat="1" ht="19.5" hidden="1" customHeight="1" x14ac:dyDescent="0.25">
      <c r="A24" s="250" t="s">
        <v>124</v>
      </c>
      <c r="B24" s="208"/>
      <c r="C24" s="177" t="s">
        <v>53</v>
      </c>
      <c r="D24" s="218" t="s">
        <v>23</v>
      </c>
      <c r="E24" s="139"/>
      <c r="F24" s="55">
        <f t="shared" ref="F24:I24" si="9">F25</f>
        <v>0</v>
      </c>
      <c r="G24" s="91">
        <f t="shared" si="9"/>
        <v>0</v>
      </c>
      <c r="H24" s="83">
        <f t="shared" si="9"/>
        <v>0</v>
      </c>
      <c r="I24" s="55">
        <f t="shared" si="9"/>
        <v>0</v>
      </c>
    </row>
    <row r="25" spans="1:9" s="4" customFormat="1" ht="19.5" hidden="1" customHeight="1" x14ac:dyDescent="0.25">
      <c r="A25" s="251"/>
      <c r="B25" s="137"/>
      <c r="C25" s="156"/>
      <c r="D25" s="32"/>
      <c r="E25" s="99" t="s">
        <v>0</v>
      </c>
      <c r="F25" s="57">
        <v>0</v>
      </c>
      <c r="G25" s="90">
        <v>0</v>
      </c>
      <c r="H25" s="73">
        <v>0</v>
      </c>
      <c r="I25" s="57">
        <f t="shared" ref="I25" si="10">G25-H25</f>
        <v>0</v>
      </c>
    </row>
    <row r="26" spans="1:9" s="4" customFormat="1" ht="46.15" customHeight="1" x14ac:dyDescent="0.25">
      <c r="A26" s="98" t="s">
        <v>89</v>
      </c>
      <c r="B26" s="136" t="s">
        <v>45</v>
      </c>
      <c r="C26" s="248" t="s">
        <v>146</v>
      </c>
      <c r="D26" s="248"/>
      <c r="E26" s="248"/>
      <c r="F26" s="55">
        <f>F27+F29+F31+F33+F35+F37+F39+F41</f>
        <v>604867560.02999997</v>
      </c>
      <c r="G26" s="83">
        <f>G27+G29+G31+G33+G35+G37+G39+G41</f>
        <v>605099631</v>
      </c>
      <c r="H26" s="83">
        <f>H27+H29+H31+H33+H35+H37+H39+H41</f>
        <v>575105457.12</v>
      </c>
      <c r="I26" s="55">
        <f t="shared" ref="I26" si="11">I27+I29+I31+I33+I35+I37+I39+I41</f>
        <v>29994173.880000018</v>
      </c>
    </row>
    <row r="27" spans="1:9" ht="41.45" customHeight="1" x14ac:dyDescent="0.25">
      <c r="A27" s="250" t="s">
        <v>117</v>
      </c>
      <c r="B27" s="208"/>
      <c r="C27" s="208" t="s">
        <v>46</v>
      </c>
      <c r="D27" s="217" t="s">
        <v>4</v>
      </c>
      <c r="E27" s="133"/>
      <c r="F27" s="56">
        <f t="shared" ref="F27:I27" si="12">F28</f>
        <v>288510869.42000002</v>
      </c>
      <c r="G27" s="69">
        <f t="shared" si="12"/>
        <v>301835481.69</v>
      </c>
      <c r="H27" s="69">
        <f t="shared" si="12"/>
        <v>290936027.87</v>
      </c>
      <c r="I27" s="56">
        <f t="shared" si="12"/>
        <v>10899453.819999993</v>
      </c>
    </row>
    <row r="28" spans="1:9" s="112" customFormat="1" ht="22.15" customHeight="1" x14ac:dyDescent="0.25">
      <c r="A28" s="251"/>
      <c r="B28" s="208"/>
      <c r="C28" s="208"/>
      <c r="D28" s="32"/>
      <c r="E28" s="99" t="s">
        <v>0</v>
      </c>
      <c r="F28" s="57">
        <v>288510869.42000002</v>
      </c>
      <c r="G28" s="73">
        <v>301835481.69</v>
      </c>
      <c r="H28" s="73">
        <v>290936027.87</v>
      </c>
      <c r="I28" s="57">
        <f t="shared" ref="I28" si="13">G28-H28</f>
        <v>10899453.819999993</v>
      </c>
    </row>
    <row r="29" spans="1:9" s="4" customFormat="1" ht="51.6" customHeight="1" x14ac:dyDescent="0.25">
      <c r="A29" s="250" t="s">
        <v>118</v>
      </c>
      <c r="B29" s="208"/>
      <c r="C29" s="136" t="s">
        <v>47</v>
      </c>
      <c r="D29" s="218" t="s">
        <v>3</v>
      </c>
      <c r="E29" s="139"/>
      <c r="F29" s="56">
        <f>F30</f>
        <v>189481499.09</v>
      </c>
      <c r="G29" s="69">
        <f>G30</f>
        <v>188036178.61000001</v>
      </c>
      <c r="H29" s="69">
        <f>H30</f>
        <v>169877506.88</v>
      </c>
      <c r="I29" s="56">
        <f>I30</f>
        <v>18158671.730000019</v>
      </c>
    </row>
    <row r="30" spans="1:9" s="112" customFormat="1" ht="21.6" customHeight="1" x14ac:dyDescent="0.25">
      <c r="A30" s="251"/>
      <c r="B30" s="208"/>
      <c r="C30" s="137"/>
      <c r="D30" s="32"/>
      <c r="E30" s="99" t="s">
        <v>0</v>
      </c>
      <c r="F30" s="57">
        <v>189481499.09</v>
      </c>
      <c r="G30" s="73">
        <v>188036178.61000001</v>
      </c>
      <c r="H30" s="73">
        <v>169877506.88</v>
      </c>
      <c r="I30" s="57">
        <f t="shared" ref="I30" si="14">G30-H30</f>
        <v>18158671.730000019</v>
      </c>
    </row>
    <row r="31" spans="1:9" s="4" customFormat="1" ht="42.6" customHeight="1" x14ac:dyDescent="0.25">
      <c r="A31" s="250" t="s">
        <v>119</v>
      </c>
      <c r="B31" s="208"/>
      <c r="C31" s="136" t="s">
        <v>48</v>
      </c>
      <c r="D31" s="218" t="s">
        <v>147</v>
      </c>
      <c r="E31" s="139"/>
      <c r="F31" s="56">
        <f>F32</f>
        <v>23631831.719999999</v>
      </c>
      <c r="G31" s="69">
        <f>G32</f>
        <v>14339061.699999999</v>
      </c>
      <c r="H31" s="69">
        <f>H32</f>
        <v>14338753.1</v>
      </c>
      <c r="I31" s="56">
        <f>I32</f>
        <v>308.59999999962747</v>
      </c>
    </row>
    <row r="32" spans="1:9" s="112" customFormat="1" ht="23.45" customHeight="1" x14ac:dyDescent="0.25">
      <c r="A32" s="251"/>
      <c r="B32" s="208"/>
      <c r="C32" s="137"/>
      <c r="D32" s="32"/>
      <c r="E32" s="99" t="s">
        <v>0</v>
      </c>
      <c r="F32" s="57">
        <v>23631831.719999999</v>
      </c>
      <c r="G32" s="73">
        <v>14339061.699999999</v>
      </c>
      <c r="H32" s="73">
        <v>14338753.1</v>
      </c>
      <c r="I32" s="57">
        <f t="shared" ref="I32" si="15">G32-H32</f>
        <v>308.59999999962747</v>
      </c>
    </row>
    <row r="33" spans="1:9" s="4" customFormat="1" ht="74.45" customHeight="1" x14ac:dyDescent="0.25">
      <c r="A33" s="250" t="s">
        <v>120</v>
      </c>
      <c r="B33" s="208"/>
      <c r="C33" s="136" t="s">
        <v>49</v>
      </c>
      <c r="D33" s="218" t="s">
        <v>150</v>
      </c>
      <c r="E33" s="139"/>
      <c r="F33" s="56">
        <f t="shared" ref="F33:I33" si="16">F34</f>
        <v>1186885</v>
      </c>
      <c r="G33" s="69">
        <f t="shared" si="16"/>
        <v>437920</v>
      </c>
      <c r="H33" s="69">
        <f t="shared" si="16"/>
        <v>437920</v>
      </c>
      <c r="I33" s="56">
        <f t="shared" si="16"/>
        <v>0</v>
      </c>
    </row>
    <row r="34" spans="1:9" s="112" customFormat="1" ht="25.15" customHeight="1" x14ac:dyDescent="0.25">
      <c r="A34" s="251"/>
      <c r="B34" s="208"/>
      <c r="C34" s="137"/>
      <c r="D34" s="32"/>
      <c r="E34" s="99" t="s">
        <v>0</v>
      </c>
      <c r="F34" s="57">
        <v>1186885</v>
      </c>
      <c r="G34" s="73">
        <v>437920</v>
      </c>
      <c r="H34" s="73">
        <v>437920</v>
      </c>
      <c r="I34" s="57">
        <f t="shared" ref="I34" si="17">G34-H34</f>
        <v>0</v>
      </c>
    </row>
    <row r="35" spans="1:9" s="4" customFormat="1" ht="29.45" customHeight="1" x14ac:dyDescent="0.25">
      <c r="A35" s="250" t="s">
        <v>121</v>
      </c>
      <c r="B35" s="208"/>
      <c r="C35" s="136" t="s">
        <v>50</v>
      </c>
      <c r="D35" s="218" t="s">
        <v>151</v>
      </c>
      <c r="E35" s="139"/>
      <c r="F35" s="56">
        <f>F36</f>
        <v>6174818.8399999999</v>
      </c>
      <c r="G35" s="69">
        <f>G36</f>
        <v>3470000</v>
      </c>
      <c r="H35" s="69">
        <f>H36</f>
        <v>3399080.08</v>
      </c>
      <c r="I35" s="56">
        <f>I36</f>
        <v>70919.919999999925</v>
      </c>
    </row>
    <row r="36" spans="1:9" s="112" customFormat="1" ht="24.6" customHeight="1" x14ac:dyDescent="0.25">
      <c r="A36" s="251"/>
      <c r="B36" s="208"/>
      <c r="C36" s="137"/>
      <c r="D36" s="32"/>
      <c r="E36" s="99" t="s">
        <v>0</v>
      </c>
      <c r="F36" s="57">
        <v>6174818.8399999999</v>
      </c>
      <c r="G36" s="73">
        <v>3470000</v>
      </c>
      <c r="H36" s="73">
        <v>3399080.08</v>
      </c>
      <c r="I36" s="57">
        <f t="shared" ref="I36" si="18">G36-H36</f>
        <v>70919.919999999925</v>
      </c>
    </row>
    <row r="37" spans="1:9" s="4" customFormat="1" ht="43.15" customHeight="1" x14ac:dyDescent="0.25">
      <c r="A37" s="250" t="s">
        <v>122</v>
      </c>
      <c r="B37" s="208"/>
      <c r="C37" s="136" t="s">
        <v>51</v>
      </c>
      <c r="D37" s="218" t="s">
        <v>22</v>
      </c>
      <c r="E37" s="139"/>
      <c r="F37" s="56">
        <f>F38</f>
        <v>35315718.740000002</v>
      </c>
      <c r="G37" s="69">
        <f>G38</f>
        <v>34481877.640000001</v>
      </c>
      <c r="H37" s="69">
        <f>H38</f>
        <v>33740263.609999999</v>
      </c>
      <c r="I37" s="56">
        <f>I38</f>
        <v>741614.03000000119</v>
      </c>
    </row>
    <row r="38" spans="1:9" s="112" customFormat="1" ht="25.15" customHeight="1" x14ac:dyDescent="0.25">
      <c r="A38" s="251"/>
      <c r="B38" s="208"/>
      <c r="C38" s="137"/>
      <c r="D38" s="36"/>
      <c r="E38" s="37" t="s">
        <v>0</v>
      </c>
      <c r="F38" s="57">
        <v>35315718.740000002</v>
      </c>
      <c r="G38" s="73">
        <v>34481877.640000001</v>
      </c>
      <c r="H38" s="73">
        <v>33740263.609999999</v>
      </c>
      <c r="I38" s="57">
        <f t="shared" ref="I38" si="19">G38-H38</f>
        <v>741614.03000000119</v>
      </c>
    </row>
    <row r="39" spans="1:9" s="4" customFormat="1" ht="40.9" customHeight="1" x14ac:dyDescent="0.25">
      <c r="A39" s="250" t="s">
        <v>123</v>
      </c>
      <c r="B39" s="208"/>
      <c r="C39" s="212" t="s">
        <v>52</v>
      </c>
      <c r="D39" s="225" t="s">
        <v>152</v>
      </c>
      <c r="E39" s="226"/>
      <c r="F39" s="56">
        <f>F40</f>
        <v>1173288.33</v>
      </c>
      <c r="G39" s="69">
        <f>G40</f>
        <v>1189858</v>
      </c>
      <c r="H39" s="69">
        <f>H40</f>
        <v>1187404.6399999999</v>
      </c>
      <c r="I39" s="56">
        <f>I40</f>
        <v>2453.3600000001024</v>
      </c>
    </row>
    <row r="40" spans="1:9" s="112" customFormat="1" ht="28.15" customHeight="1" x14ac:dyDescent="0.25">
      <c r="A40" s="251"/>
      <c r="B40" s="208"/>
      <c r="C40" s="213"/>
      <c r="D40" s="32"/>
      <c r="E40" s="99" t="s">
        <v>0</v>
      </c>
      <c r="F40" s="57">
        <v>1173288.33</v>
      </c>
      <c r="G40" s="73">
        <v>1189858</v>
      </c>
      <c r="H40" s="73">
        <v>1187404.6399999999</v>
      </c>
      <c r="I40" s="57">
        <f t="shared" ref="I40" si="20">G40-H40</f>
        <v>2453.3600000001024</v>
      </c>
    </row>
    <row r="41" spans="1:9" s="4" customFormat="1" ht="44.45" customHeight="1" x14ac:dyDescent="0.25">
      <c r="A41" s="250" t="s">
        <v>124</v>
      </c>
      <c r="B41" s="208"/>
      <c r="C41" s="177" t="s">
        <v>53</v>
      </c>
      <c r="D41" s="218" t="s">
        <v>149</v>
      </c>
      <c r="E41" s="139"/>
      <c r="F41" s="55">
        <f t="shared" ref="F41:I41" si="21">F42</f>
        <v>59392648.890000001</v>
      </c>
      <c r="G41" s="83">
        <f t="shared" si="21"/>
        <v>61309253.359999999</v>
      </c>
      <c r="H41" s="83">
        <f t="shared" si="21"/>
        <v>61188500.939999998</v>
      </c>
      <c r="I41" s="55">
        <f t="shared" si="21"/>
        <v>120752.42000000179</v>
      </c>
    </row>
    <row r="42" spans="1:9" s="112" customFormat="1" ht="29.45" customHeight="1" x14ac:dyDescent="0.25">
      <c r="A42" s="251"/>
      <c r="B42" s="137"/>
      <c r="C42" s="156"/>
      <c r="D42" s="32"/>
      <c r="E42" s="99" t="s">
        <v>0</v>
      </c>
      <c r="F42" s="57">
        <v>59392648.890000001</v>
      </c>
      <c r="G42" s="73">
        <v>61309253.359999999</v>
      </c>
      <c r="H42" s="73">
        <v>61188500.939999998</v>
      </c>
      <c r="I42" s="57">
        <f t="shared" ref="I42" si="22">G42-H42</f>
        <v>120752.42000000179</v>
      </c>
    </row>
    <row r="43" spans="1:9" s="4" customFormat="1" ht="36" customHeight="1" x14ac:dyDescent="0.25">
      <c r="A43" s="103" t="s">
        <v>90</v>
      </c>
      <c r="B43" s="136" t="s">
        <v>55</v>
      </c>
      <c r="C43" s="252" t="s">
        <v>54</v>
      </c>
      <c r="D43" s="253"/>
      <c r="E43" s="254"/>
      <c r="F43" s="55">
        <f>F44+F46+F48+F50+F52+F54+F58+F60</f>
        <v>154084666.97</v>
      </c>
      <c r="G43" s="83">
        <f>G44+G46+G48+G50+G52+G54+G58+G60</f>
        <v>160919800</v>
      </c>
      <c r="H43" s="83">
        <f>H44+H46+H48+H50+H52+H54+H58+H60</f>
        <v>158561407.97</v>
      </c>
      <c r="I43" s="55">
        <f>I44+I46+I48+I50+I52+I54+I58+I60</f>
        <v>2358392.0300000026</v>
      </c>
    </row>
    <row r="44" spans="1:9" s="4" customFormat="1" ht="41.45" customHeight="1" x14ac:dyDescent="0.25">
      <c r="A44" s="250" t="s">
        <v>97</v>
      </c>
      <c r="B44" s="208"/>
      <c r="C44" s="136" t="s">
        <v>56</v>
      </c>
      <c r="D44" s="218" t="s">
        <v>24</v>
      </c>
      <c r="E44" s="139"/>
      <c r="F44" s="56">
        <f t="shared" ref="F44:I44" si="23">F45</f>
        <v>799630.52</v>
      </c>
      <c r="G44" s="69">
        <f t="shared" si="23"/>
        <v>854685.79</v>
      </c>
      <c r="H44" s="69">
        <f t="shared" si="23"/>
        <v>854640.67</v>
      </c>
      <c r="I44" s="56">
        <f t="shared" si="23"/>
        <v>45.119999999995343</v>
      </c>
    </row>
    <row r="45" spans="1:9" s="113" customFormat="1" ht="25.9" customHeight="1" x14ac:dyDescent="0.25">
      <c r="A45" s="268"/>
      <c r="B45" s="208"/>
      <c r="C45" s="137"/>
      <c r="D45" s="32"/>
      <c r="E45" s="99" t="s">
        <v>1</v>
      </c>
      <c r="F45" s="57">
        <v>799630.52</v>
      </c>
      <c r="G45" s="73">
        <v>854685.79</v>
      </c>
      <c r="H45" s="73">
        <v>854640.67</v>
      </c>
      <c r="I45" s="57">
        <f t="shared" si="3"/>
        <v>45.119999999995343</v>
      </c>
    </row>
    <row r="46" spans="1:9" ht="33" customHeight="1" x14ac:dyDescent="0.25">
      <c r="A46" s="250" t="s">
        <v>98</v>
      </c>
      <c r="B46" s="208"/>
      <c r="C46" s="136" t="s">
        <v>57</v>
      </c>
      <c r="D46" s="218" t="s">
        <v>25</v>
      </c>
      <c r="E46" s="139"/>
      <c r="F46" s="56">
        <f>F47</f>
        <v>170000</v>
      </c>
      <c r="G46" s="69">
        <f>G47</f>
        <v>170000</v>
      </c>
      <c r="H46" s="69">
        <f>H47</f>
        <v>170000</v>
      </c>
      <c r="I46" s="56">
        <f>I47</f>
        <v>0</v>
      </c>
    </row>
    <row r="47" spans="1:9" s="112" customFormat="1" ht="42.6" customHeight="1" x14ac:dyDescent="0.25">
      <c r="A47" s="251"/>
      <c r="B47" s="208"/>
      <c r="C47" s="137"/>
      <c r="D47" s="32"/>
      <c r="E47" s="99" t="s">
        <v>1</v>
      </c>
      <c r="F47" s="57">
        <v>170000</v>
      </c>
      <c r="G47" s="73">
        <v>170000</v>
      </c>
      <c r="H47" s="73">
        <v>170000</v>
      </c>
      <c r="I47" s="57">
        <f t="shared" si="3"/>
        <v>0</v>
      </c>
    </row>
    <row r="48" spans="1:9" s="4" customFormat="1" ht="59.45" customHeight="1" x14ac:dyDescent="0.25">
      <c r="A48" s="250" t="s">
        <v>99</v>
      </c>
      <c r="B48" s="208"/>
      <c r="C48" s="136" t="s">
        <v>135</v>
      </c>
      <c r="D48" s="218" t="s">
        <v>136</v>
      </c>
      <c r="E48" s="139"/>
      <c r="F48" s="56">
        <f>F49</f>
        <v>29159.65</v>
      </c>
      <c r="G48" s="69">
        <f>G49</f>
        <v>0</v>
      </c>
      <c r="H48" s="69">
        <f>H49</f>
        <v>0</v>
      </c>
      <c r="I48" s="56">
        <f>I49</f>
        <v>0</v>
      </c>
    </row>
    <row r="49" spans="1:9" s="112" customFormat="1" ht="19.5" customHeight="1" x14ac:dyDescent="0.25">
      <c r="A49" s="268"/>
      <c r="B49" s="208"/>
      <c r="C49" s="137"/>
      <c r="D49" s="32"/>
      <c r="E49" s="99" t="s">
        <v>1</v>
      </c>
      <c r="F49" s="57">
        <v>29159.65</v>
      </c>
      <c r="G49" s="73">
        <v>0</v>
      </c>
      <c r="H49" s="73">
        <v>0</v>
      </c>
      <c r="I49" s="57">
        <f t="shared" ref="I49" si="24">G49-H49</f>
        <v>0</v>
      </c>
    </row>
    <row r="50" spans="1:9" s="4" customFormat="1" ht="48" customHeight="1" x14ac:dyDescent="0.25">
      <c r="A50" s="250" t="s">
        <v>100</v>
      </c>
      <c r="B50" s="208"/>
      <c r="C50" s="136" t="s">
        <v>58</v>
      </c>
      <c r="D50" s="218" t="s">
        <v>141</v>
      </c>
      <c r="E50" s="139"/>
      <c r="F50" s="56">
        <f t="shared" ref="F50:I50" si="25">F51</f>
        <v>29798</v>
      </c>
      <c r="G50" s="69">
        <f t="shared" si="25"/>
        <v>30000</v>
      </c>
      <c r="H50" s="69">
        <f t="shared" si="25"/>
        <v>30000</v>
      </c>
      <c r="I50" s="56">
        <f t="shared" si="25"/>
        <v>0</v>
      </c>
    </row>
    <row r="51" spans="1:9" s="112" customFormat="1" ht="19.5" customHeight="1" x14ac:dyDescent="0.25">
      <c r="A51" s="251"/>
      <c r="B51" s="208"/>
      <c r="C51" s="137"/>
      <c r="D51" s="32"/>
      <c r="E51" s="99" t="s">
        <v>1</v>
      </c>
      <c r="F51" s="57">
        <v>29798</v>
      </c>
      <c r="G51" s="73">
        <v>30000</v>
      </c>
      <c r="H51" s="73">
        <v>30000</v>
      </c>
      <c r="I51" s="57">
        <f t="shared" si="3"/>
        <v>0</v>
      </c>
    </row>
    <row r="52" spans="1:9" s="4" customFormat="1" ht="57" customHeight="1" x14ac:dyDescent="0.25">
      <c r="A52" s="250" t="s">
        <v>101</v>
      </c>
      <c r="B52" s="208"/>
      <c r="C52" s="136" t="s">
        <v>59</v>
      </c>
      <c r="D52" s="218" t="s">
        <v>26</v>
      </c>
      <c r="E52" s="139"/>
      <c r="F52" s="56">
        <f t="shared" ref="F52:I52" si="26">F53</f>
        <v>36000</v>
      </c>
      <c r="G52" s="69">
        <f t="shared" si="26"/>
        <v>39000</v>
      </c>
      <c r="H52" s="69">
        <f t="shared" si="26"/>
        <v>39000</v>
      </c>
      <c r="I52" s="56">
        <f t="shared" si="26"/>
        <v>0</v>
      </c>
    </row>
    <row r="53" spans="1:9" s="112" customFormat="1" ht="19.5" customHeight="1" x14ac:dyDescent="0.25">
      <c r="A53" s="268"/>
      <c r="B53" s="208"/>
      <c r="C53" s="137"/>
      <c r="D53" s="36"/>
      <c r="E53" s="99" t="s">
        <v>1</v>
      </c>
      <c r="F53" s="57">
        <v>36000</v>
      </c>
      <c r="G53" s="73">
        <v>39000</v>
      </c>
      <c r="H53" s="73">
        <v>39000</v>
      </c>
      <c r="I53" s="57">
        <f t="shared" si="3"/>
        <v>0</v>
      </c>
    </row>
    <row r="54" spans="1:9" s="4" customFormat="1" ht="54" customHeight="1" x14ac:dyDescent="0.25">
      <c r="A54" s="250" t="s">
        <v>102</v>
      </c>
      <c r="B54" s="208"/>
      <c r="C54" s="136" t="s">
        <v>60</v>
      </c>
      <c r="D54" s="218" t="s">
        <v>27</v>
      </c>
      <c r="E54" s="139"/>
      <c r="F54" s="56">
        <f t="shared" ref="F54:I54" si="27">F55</f>
        <v>40000</v>
      </c>
      <c r="G54" s="69">
        <f t="shared" si="27"/>
        <v>40000</v>
      </c>
      <c r="H54" s="69">
        <f t="shared" si="27"/>
        <v>40000</v>
      </c>
      <c r="I54" s="56">
        <f t="shared" si="27"/>
        <v>0</v>
      </c>
    </row>
    <row r="55" spans="1:9" s="112" customFormat="1" ht="19.5" customHeight="1" x14ac:dyDescent="0.25">
      <c r="A55" s="251"/>
      <c r="B55" s="208"/>
      <c r="C55" s="137"/>
      <c r="D55" s="36"/>
      <c r="E55" s="99" t="s">
        <v>1</v>
      </c>
      <c r="F55" s="57">
        <v>40000</v>
      </c>
      <c r="G55" s="73">
        <v>40000</v>
      </c>
      <c r="H55" s="73">
        <v>40000</v>
      </c>
      <c r="I55" s="73">
        <f t="shared" si="3"/>
        <v>0</v>
      </c>
    </row>
    <row r="56" spans="1:9" s="4" customFormat="1" ht="43.15" hidden="1" customHeight="1" x14ac:dyDescent="0.25">
      <c r="A56" s="250" t="s">
        <v>124</v>
      </c>
      <c r="B56" s="208"/>
      <c r="C56" s="136" t="s">
        <v>78</v>
      </c>
      <c r="D56" s="218" t="s">
        <v>28</v>
      </c>
      <c r="E56" s="139"/>
      <c r="F56" s="56">
        <f t="shared" ref="F56:I56" si="28">F57</f>
        <v>3717659.55</v>
      </c>
      <c r="G56" s="89">
        <f t="shared" si="28"/>
        <v>0</v>
      </c>
      <c r="H56" s="69">
        <f t="shared" si="28"/>
        <v>0</v>
      </c>
      <c r="I56" s="56">
        <f t="shared" si="28"/>
        <v>0</v>
      </c>
    </row>
    <row r="57" spans="1:9" s="4" customFormat="1" ht="19.5" hidden="1" customHeight="1" x14ac:dyDescent="0.25">
      <c r="A57" s="268"/>
      <c r="B57" s="208"/>
      <c r="C57" s="137"/>
      <c r="D57" s="36"/>
      <c r="E57" s="99" t="s">
        <v>1</v>
      </c>
      <c r="F57" s="57">
        <v>3717659.55</v>
      </c>
      <c r="G57" s="90"/>
      <c r="H57" s="73"/>
      <c r="I57" s="57">
        <f t="shared" si="3"/>
        <v>0</v>
      </c>
    </row>
    <row r="58" spans="1:9" s="4" customFormat="1" ht="53.45" customHeight="1" x14ac:dyDescent="0.25">
      <c r="A58" s="268" t="s">
        <v>155</v>
      </c>
      <c r="B58" s="208"/>
      <c r="C58" s="136" t="s">
        <v>78</v>
      </c>
      <c r="D58" s="218" t="s">
        <v>28</v>
      </c>
      <c r="E58" s="139"/>
      <c r="F58" s="56">
        <f t="shared" ref="F58:I58" si="29">F59</f>
        <v>3968211.1</v>
      </c>
      <c r="G58" s="69">
        <f t="shared" si="29"/>
        <v>3573842.2</v>
      </c>
      <c r="H58" s="69">
        <f t="shared" si="29"/>
        <v>3425923.1</v>
      </c>
      <c r="I58" s="56">
        <f t="shared" si="29"/>
        <v>147919.10000000009</v>
      </c>
    </row>
    <row r="59" spans="1:9" s="112" customFormat="1" ht="19.5" customHeight="1" x14ac:dyDescent="0.25">
      <c r="A59" s="251"/>
      <c r="B59" s="208"/>
      <c r="C59" s="137"/>
      <c r="D59" s="36"/>
      <c r="E59" s="99" t="s">
        <v>1</v>
      </c>
      <c r="F59" s="57">
        <v>3968211.1</v>
      </c>
      <c r="G59" s="73">
        <v>3573842.2</v>
      </c>
      <c r="H59" s="73">
        <v>3425923.1</v>
      </c>
      <c r="I59" s="57">
        <f t="shared" ref="I59" si="30">G59-H59</f>
        <v>147919.10000000009</v>
      </c>
    </row>
    <row r="60" spans="1:9" s="4" customFormat="1" ht="40.9" customHeight="1" x14ac:dyDescent="0.25">
      <c r="A60" s="250" t="s">
        <v>103</v>
      </c>
      <c r="B60" s="208"/>
      <c r="C60" s="136" t="s">
        <v>61</v>
      </c>
      <c r="D60" s="218" t="s">
        <v>72</v>
      </c>
      <c r="E60" s="139"/>
      <c r="F60" s="56">
        <f t="shared" ref="F60:I60" si="31">F61</f>
        <v>149011867.69999999</v>
      </c>
      <c r="G60" s="69">
        <f t="shared" si="31"/>
        <v>156212272.00999999</v>
      </c>
      <c r="H60" s="69">
        <f t="shared" si="31"/>
        <v>154001844.19999999</v>
      </c>
      <c r="I60" s="56">
        <f t="shared" si="31"/>
        <v>2210427.8100000024</v>
      </c>
    </row>
    <row r="61" spans="1:9" s="112" customFormat="1" ht="28.9" customHeight="1" x14ac:dyDescent="0.25">
      <c r="A61" s="251"/>
      <c r="B61" s="208"/>
      <c r="C61" s="137"/>
      <c r="D61" s="32"/>
      <c r="E61" s="99" t="s">
        <v>1</v>
      </c>
      <c r="F61" s="57">
        <v>149011867.69999999</v>
      </c>
      <c r="G61" s="73">
        <v>156212272.00999999</v>
      </c>
      <c r="H61" s="73">
        <v>154001844.19999999</v>
      </c>
      <c r="I61" s="57">
        <f t="shared" si="3"/>
        <v>2210427.8100000024</v>
      </c>
    </row>
    <row r="62" spans="1:9" s="4" customFormat="1" ht="45" customHeight="1" x14ac:dyDescent="0.25">
      <c r="A62" s="103" t="s">
        <v>104</v>
      </c>
      <c r="B62" s="136" t="s">
        <v>63</v>
      </c>
      <c r="C62" s="248" t="s">
        <v>62</v>
      </c>
      <c r="D62" s="248"/>
      <c r="E62" s="248"/>
      <c r="F62" s="55">
        <f>F63+F65+F67+F69+F71+F73</f>
        <v>110866767.55000001</v>
      </c>
      <c r="G62" s="83">
        <f>G63+G65+G67+G69+G71+G73</f>
        <v>130223108.53</v>
      </c>
      <c r="H62" s="83">
        <f>H63+H65+H67+H69+H71+H73</f>
        <v>126050275.57000001</v>
      </c>
      <c r="I62" s="55">
        <f>I63+I65+I67+I69+I71+I73</f>
        <v>4172832.9599999972</v>
      </c>
    </row>
    <row r="63" spans="1:9" s="4" customFormat="1" ht="51" customHeight="1" x14ac:dyDescent="0.25">
      <c r="A63" s="140" t="s">
        <v>105</v>
      </c>
      <c r="B63" s="275"/>
      <c r="C63" s="249" t="s">
        <v>64</v>
      </c>
      <c r="D63" s="217" t="s">
        <v>29</v>
      </c>
      <c r="E63" s="133"/>
      <c r="F63" s="56">
        <f>F64</f>
        <v>0</v>
      </c>
      <c r="G63" s="69">
        <f>G64</f>
        <v>13189308.529999999</v>
      </c>
      <c r="H63" s="69">
        <f>H64</f>
        <v>11750727.01</v>
      </c>
      <c r="I63" s="56">
        <f>I64</f>
        <v>1438581.5199999996</v>
      </c>
    </row>
    <row r="64" spans="1:9" s="112" customFormat="1" ht="29.45" customHeight="1" x14ac:dyDescent="0.25">
      <c r="A64" s="276"/>
      <c r="B64" s="275"/>
      <c r="C64" s="235"/>
      <c r="D64" s="32"/>
      <c r="E64" s="99" t="s">
        <v>2</v>
      </c>
      <c r="F64" s="57"/>
      <c r="G64" s="73">
        <v>13189308.529999999</v>
      </c>
      <c r="H64" s="73">
        <v>11750727.01</v>
      </c>
      <c r="I64" s="57">
        <f t="shared" si="3"/>
        <v>1438581.5199999996</v>
      </c>
    </row>
    <row r="65" spans="1:9" s="4" customFormat="1" ht="34.15" customHeight="1" x14ac:dyDescent="0.25">
      <c r="A65" s="140" t="s">
        <v>153</v>
      </c>
      <c r="B65" s="275"/>
      <c r="C65" s="136" t="s">
        <v>65</v>
      </c>
      <c r="D65" s="218" t="s">
        <v>31</v>
      </c>
      <c r="E65" s="139"/>
      <c r="F65" s="56">
        <f>F66</f>
        <v>93306778.510000005</v>
      </c>
      <c r="G65" s="69">
        <f>G66</f>
        <v>97926151.730000004</v>
      </c>
      <c r="H65" s="69">
        <f>H66</f>
        <v>96229206.010000005</v>
      </c>
      <c r="I65" s="56">
        <f>I66</f>
        <v>1696945.7199999988</v>
      </c>
    </row>
    <row r="66" spans="1:9" s="112" customFormat="1" ht="24.6" customHeight="1" x14ac:dyDescent="0.25">
      <c r="A66" s="276"/>
      <c r="B66" s="275"/>
      <c r="C66" s="137"/>
      <c r="D66" s="32"/>
      <c r="E66" s="99" t="s">
        <v>2</v>
      </c>
      <c r="F66" s="57">
        <v>93306778.510000005</v>
      </c>
      <c r="G66" s="73">
        <v>97926151.730000004</v>
      </c>
      <c r="H66" s="73">
        <v>96229206.010000005</v>
      </c>
      <c r="I66" s="57">
        <f t="shared" si="3"/>
        <v>1696945.7199999988</v>
      </c>
    </row>
    <row r="67" spans="1:9" s="4" customFormat="1" ht="54.6" customHeight="1" x14ac:dyDescent="0.25">
      <c r="A67" s="140" t="s">
        <v>154</v>
      </c>
      <c r="B67" s="275"/>
      <c r="C67" s="136" t="s">
        <v>66</v>
      </c>
      <c r="D67" s="218" t="s">
        <v>32</v>
      </c>
      <c r="E67" s="139"/>
      <c r="F67" s="56">
        <f t="shared" ref="F67:I67" si="32">F68</f>
        <v>55435</v>
      </c>
      <c r="G67" s="69">
        <f t="shared" si="32"/>
        <v>20000</v>
      </c>
      <c r="H67" s="69">
        <f t="shared" si="32"/>
        <v>20000</v>
      </c>
      <c r="I67" s="56">
        <f t="shared" si="32"/>
        <v>0</v>
      </c>
    </row>
    <row r="68" spans="1:9" s="112" customFormat="1" ht="25.9" customHeight="1" x14ac:dyDescent="0.25">
      <c r="A68" s="276"/>
      <c r="B68" s="275"/>
      <c r="C68" s="137"/>
      <c r="D68" s="36"/>
      <c r="E68" s="99" t="s">
        <v>2</v>
      </c>
      <c r="F68" s="57">
        <v>55435</v>
      </c>
      <c r="G68" s="73">
        <v>20000</v>
      </c>
      <c r="H68" s="73">
        <v>20000</v>
      </c>
      <c r="I68" s="57">
        <f t="shared" si="3"/>
        <v>0</v>
      </c>
    </row>
    <row r="69" spans="1:9" s="4" customFormat="1" ht="50.45" customHeight="1" x14ac:dyDescent="0.25">
      <c r="A69" s="140" t="s">
        <v>156</v>
      </c>
      <c r="B69" s="275"/>
      <c r="C69" s="136" t="s">
        <v>67</v>
      </c>
      <c r="D69" s="218" t="s">
        <v>30</v>
      </c>
      <c r="E69" s="139"/>
      <c r="F69" s="56">
        <f t="shared" ref="F69:I69" si="33">F70</f>
        <v>372912.74</v>
      </c>
      <c r="G69" s="69">
        <f t="shared" si="33"/>
        <v>433200</v>
      </c>
      <c r="H69" s="69">
        <f t="shared" si="33"/>
        <v>431651</v>
      </c>
      <c r="I69" s="56">
        <f t="shared" si="33"/>
        <v>1549</v>
      </c>
    </row>
    <row r="70" spans="1:9" s="112" customFormat="1" ht="27" customHeight="1" x14ac:dyDescent="0.25">
      <c r="A70" s="276"/>
      <c r="B70" s="275"/>
      <c r="C70" s="137"/>
      <c r="D70" s="36"/>
      <c r="E70" s="99" t="s">
        <v>2</v>
      </c>
      <c r="F70" s="57">
        <v>372912.74</v>
      </c>
      <c r="G70" s="73">
        <v>433200</v>
      </c>
      <c r="H70" s="73">
        <v>431651</v>
      </c>
      <c r="I70" s="57">
        <f t="shared" si="3"/>
        <v>1549</v>
      </c>
    </row>
    <row r="71" spans="1:9" s="4" customFormat="1" ht="31.15" customHeight="1" x14ac:dyDescent="0.25">
      <c r="A71" s="140" t="s">
        <v>157</v>
      </c>
      <c r="B71" s="275"/>
      <c r="C71" s="136" t="s">
        <v>68</v>
      </c>
      <c r="D71" s="218" t="s">
        <v>33</v>
      </c>
      <c r="E71" s="139"/>
      <c r="F71" s="56">
        <f t="shared" ref="F71:H71" si="34">F72</f>
        <v>4501940.79</v>
      </c>
      <c r="G71" s="69">
        <f t="shared" si="34"/>
        <v>5063900</v>
      </c>
      <c r="H71" s="69">
        <f t="shared" si="34"/>
        <v>4840530.92</v>
      </c>
      <c r="I71" s="56">
        <f>I72</f>
        <v>223369.08000000007</v>
      </c>
    </row>
    <row r="72" spans="1:9" s="112" customFormat="1" ht="23.45" customHeight="1" x14ac:dyDescent="0.25">
      <c r="A72" s="276"/>
      <c r="B72" s="275"/>
      <c r="C72" s="137"/>
      <c r="D72" s="36"/>
      <c r="E72" s="99" t="s">
        <v>2</v>
      </c>
      <c r="F72" s="57">
        <v>4501940.79</v>
      </c>
      <c r="G72" s="73">
        <v>5063900</v>
      </c>
      <c r="H72" s="73">
        <v>4840530.92</v>
      </c>
      <c r="I72" s="57">
        <f t="shared" si="3"/>
        <v>223369.08000000007</v>
      </c>
    </row>
    <row r="73" spans="1:9" s="4" customFormat="1" ht="36.6" customHeight="1" x14ac:dyDescent="0.25">
      <c r="A73" s="140" t="s">
        <v>158</v>
      </c>
      <c r="B73" s="275"/>
      <c r="C73" s="136" t="s">
        <v>70</v>
      </c>
      <c r="D73" s="218" t="s">
        <v>69</v>
      </c>
      <c r="E73" s="139"/>
      <c r="F73" s="56">
        <f t="shared" ref="F73:I73" si="35">F74</f>
        <v>12629700.51</v>
      </c>
      <c r="G73" s="69">
        <f t="shared" si="35"/>
        <v>13590548.27</v>
      </c>
      <c r="H73" s="69">
        <f t="shared" si="35"/>
        <v>12778160.630000001</v>
      </c>
      <c r="I73" s="56">
        <f t="shared" si="35"/>
        <v>812387.63999999873</v>
      </c>
    </row>
    <row r="74" spans="1:9" s="112" customFormat="1" ht="26.45" customHeight="1" x14ac:dyDescent="0.25">
      <c r="A74" s="276"/>
      <c r="B74" s="275"/>
      <c r="C74" s="137"/>
      <c r="D74" s="36"/>
      <c r="E74" s="99" t="s">
        <v>2</v>
      </c>
      <c r="F74" s="57">
        <v>12629700.51</v>
      </c>
      <c r="G74" s="73">
        <v>13590548.27</v>
      </c>
      <c r="H74" s="73">
        <v>12778160.630000001</v>
      </c>
      <c r="I74" s="57">
        <f>G74-H74</f>
        <v>812387.63999999873</v>
      </c>
    </row>
    <row r="75" spans="1:9" s="4" customFormat="1" ht="33.6" customHeight="1" x14ac:dyDescent="0.25">
      <c r="A75" s="107" t="s">
        <v>14</v>
      </c>
      <c r="B75" s="279" t="s">
        <v>71</v>
      </c>
      <c r="C75" s="282" t="s">
        <v>88</v>
      </c>
      <c r="D75" s="282"/>
      <c r="E75" s="282"/>
      <c r="F75" s="55">
        <f t="shared" ref="F75:I75" si="36">F76</f>
        <v>598642.38</v>
      </c>
      <c r="G75" s="83">
        <f t="shared" si="36"/>
        <v>1700000</v>
      </c>
      <c r="H75" s="83">
        <f t="shared" si="36"/>
        <v>1690889.22</v>
      </c>
      <c r="I75" s="55">
        <f t="shared" si="36"/>
        <v>9110.7800000000279</v>
      </c>
    </row>
    <row r="76" spans="1:9" s="4" customFormat="1" ht="46.9" customHeight="1" x14ac:dyDescent="0.25">
      <c r="A76" s="273" t="s">
        <v>17</v>
      </c>
      <c r="B76" s="280"/>
      <c r="C76" s="177" t="s">
        <v>140</v>
      </c>
      <c r="D76" s="277" t="s">
        <v>116</v>
      </c>
      <c r="E76" s="278"/>
      <c r="F76" s="55">
        <f t="shared" ref="F76:I76" si="37">F77</f>
        <v>598642.38</v>
      </c>
      <c r="G76" s="83">
        <f t="shared" si="37"/>
        <v>1700000</v>
      </c>
      <c r="H76" s="83">
        <f t="shared" si="37"/>
        <v>1690889.22</v>
      </c>
      <c r="I76" s="55">
        <f t="shared" si="37"/>
        <v>9110.7800000000279</v>
      </c>
    </row>
    <row r="77" spans="1:9" s="4" customFormat="1" ht="37.15" customHeight="1" x14ac:dyDescent="0.25">
      <c r="A77" s="273"/>
      <c r="B77" s="281"/>
      <c r="C77" s="156"/>
      <c r="D77" s="36"/>
      <c r="E77" s="37" t="s">
        <v>76</v>
      </c>
      <c r="F77" s="57">
        <v>598642.38</v>
      </c>
      <c r="G77" s="73">
        <v>1700000</v>
      </c>
      <c r="H77" s="73">
        <v>1690889.22</v>
      </c>
      <c r="I77" s="57">
        <f t="shared" ref="I77" si="38">G77-H77</f>
        <v>9110.7800000000279</v>
      </c>
    </row>
    <row r="78" spans="1:9" s="4" customFormat="1" ht="54" hidden="1" customHeight="1" x14ac:dyDescent="0.25">
      <c r="A78" s="108" t="s">
        <v>15</v>
      </c>
      <c r="B78" s="279" t="s">
        <v>81</v>
      </c>
      <c r="C78" s="123" t="s">
        <v>82</v>
      </c>
      <c r="D78" s="124"/>
      <c r="E78" s="125"/>
      <c r="F78" s="55" t="e">
        <f>F79+#REF!</f>
        <v>#REF!</v>
      </c>
      <c r="G78" s="83" t="e">
        <f>G79+#REF!</f>
        <v>#REF!</v>
      </c>
      <c r="H78" s="83" t="e">
        <f>H79+#REF!</f>
        <v>#REF!</v>
      </c>
      <c r="I78" s="55" t="e">
        <f>I79+#REF!</f>
        <v>#REF!</v>
      </c>
    </row>
    <row r="79" spans="1:9" s="4" customFormat="1" ht="54" hidden="1" customHeight="1" x14ac:dyDescent="0.25">
      <c r="A79" s="250" t="s">
        <v>125</v>
      </c>
      <c r="B79" s="280"/>
      <c r="C79" s="136" t="s">
        <v>83</v>
      </c>
      <c r="D79" s="218" t="s">
        <v>84</v>
      </c>
      <c r="E79" s="139"/>
      <c r="F79" s="56">
        <f t="shared" ref="F79:I79" si="39">F80</f>
        <v>0</v>
      </c>
      <c r="G79" s="69">
        <f>G80</f>
        <v>0</v>
      </c>
      <c r="H79" s="69">
        <f t="shared" si="39"/>
        <v>0</v>
      </c>
      <c r="I79" s="56">
        <f t="shared" si="39"/>
        <v>0</v>
      </c>
    </row>
    <row r="80" spans="1:9" s="4" customFormat="1" ht="51" hidden="1" customHeight="1" x14ac:dyDescent="0.25">
      <c r="A80" s="251"/>
      <c r="B80" s="280"/>
      <c r="C80" s="137"/>
      <c r="D80" s="32"/>
      <c r="E80" s="99" t="s">
        <v>20</v>
      </c>
      <c r="F80" s="57"/>
      <c r="G80" s="73"/>
      <c r="H80" s="73"/>
      <c r="I80" s="57">
        <f>G80-H80</f>
        <v>0</v>
      </c>
    </row>
    <row r="81" spans="1:9" s="116" customFormat="1" ht="25.5" customHeight="1" x14ac:dyDescent="0.25">
      <c r="A81" s="114"/>
      <c r="B81" s="115"/>
      <c r="C81" s="115"/>
      <c r="D81" s="283" t="s">
        <v>16</v>
      </c>
      <c r="E81" s="283"/>
      <c r="F81" s="55">
        <f>F8+F11+F16+F26+F43+F62+F75</f>
        <v>884428105.31000006</v>
      </c>
      <c r="G81" s="83">
        <f>G8+G11+G16+G26+G43+G62+G75</f>
        <v>912395891.98000002</v>
      </c>
      <c r="H81" s="83">
        <f>H8+H11+H16+H26+H43+H62+H75</f>
        <v>875795628.01000011</v>
      </c>
      <c r="I81" s="55">
        <f>I8+I11+I16+I26+I43+I62+I75</f>
        <v>37332829.060000017</v>
      </c>
    </row>
    <row r="82" spans="1:9" s="5" customFormat="1" ht="37.15" customHeight="1" x14ac:dyDescent="0.25">
      <c r="A82" s="38"/>
      <c r="B82" s="39"/>
      <c r="C82" s="274" t="s">
        <v>143</v>
      </c>
      <c r="D82" s="246"/>
      <c r="E82" s="247"/>
      <c r="F82" s="55"/>
      <c r="G82" s="91"/>
      <c r="H82" s="83"/>
      <c r="I82" s="55"/>
    </row>
    <row r="83" spans="1:9" s="5" customFormat="1" ht="54.6" customHeight="1" x14ac:dyDescent="0.25">
      <c r="A83" s="103" t="s">
        <v>73</v>
      </c>
      <c r="B83" s="136" t="s">
        <v>63</v>
      </c>
      <c r="C83" s="248" t="s">
        <v>62</v>
      </c>
      <c r="D83" s="248"/>
      <c r="E83" s="248"/>
      <c r="F83" s="55">
        <f t="shared" ref="F83:H84" si="40">F84</f>
        <v>13007849.84</v>
      </c>
      <c r="G83" s="83">
        <f t="shared" si="40"/>
        <v>15167100</v>
      </c>
      <c r="H83" s="83">
        <f t="shared" si="40"/>
        <v>13523115.560000001</v>
      </c>
      <c r="I83" s="55">
        <f>G83-H83</f>
        <v>1643984.4399999995</v>
      </c>
    </row>
    <row r="84" spans="1:9" s="5" customFormat="1" ht="37.15" customHeight="1" x14ac:dyDescent="0.25">
      <c r="A84" s="157" t="s">
        <v>79</v>
      </c>
      <c r="B84" s="275"/>
      <c r="C84" s="249" t="s">
        <v>64</v>
      </c>
      <c r="D84" s="217" t="s">
        <v>29</v>
      </c>
      <c r="E84" s="133"/>
      <c r="F84" s="56">
        <f t="shared" si="40"/>
        <v>13007849.84</v>
      </c>
      <c r="G84" s="69">
        <f t="shared" si="40"/>
        <v>15167100</v>
      </c>
      <c r="H84" s="69">
        <f t="shared" si="40"/>
        <v>13523115.560000001</v>
      </c>
      <c r="I84" s="56">
        <f>I85</f>
        <v>1643984.4399999995</v>
      </c>
    </row>
    <row r="85" spans="1:9" s="5" customFormat="1" ht="25.5" customHeight="1" x14ac:dyDescent="0.25">
      <c r="A85" s="141"/>
      <c r="B85" s="276"/>
      <c r="C85" s="235"/>
      <c r="D85" s="32"/>
      <c r="E85" s="99" t="s">
        <v>2</v>
      </c>
      <c r="F85" s="57">
        <v>13007849.84</v>
      </c>
      <c r="G85" s="73">
        <v>15167100</v>
      </c>
      <c r="H85" s="73">
        <v>13523115.560000001</v>
      </c>
      <c r="I85" s="57">
        <f>G85-H85</f>
        <v>1643984.4399999995</v>
      </c>
    </row>
    <row r="86" spans="1:9" ht="23.45" customHeight="1" x14ac:dyDescent="0.25">
      <c r="A86" s="103"/>
      <c r="B86" s="104"/>
      <c r="C86" s="191" t="s">
        <v>74</v>
      </c>
      <c r="D86" s="192"/>
      <c r="E86" s="193"/>
      <c r="F86" s="55">
        <f>F83</f>
        <v>13007849.84</v>
      </c>
      <c r="G86" s="83">
        <f>G83</f>
        <v>15167100</v>
      </c>
      <c r="H86" s="83">
        <f>H83</f>
        <v>13523115.560000001</v>
      </c>
      <c r="I86" s="55">
        <f>I83</f>
        <v>1643984.4399999995</v>
      </c>
    </row>
    <row r="87" spans="1:9" ht="38.450000000000003" customHeight="1" x14ac:dyDescent="0.25">
      <c r="A87" s="38"/>
      <c r="B87" s="39"/>
      <c r="C87" s="245" t="s">
        <v>145</v>
      </c>
      <c r="D87" s="246"/>
      <c r="E87" s="247"/>
      <c r="F87" s="55"/>
      <c r="G87" s="91"/>
      <c r="H87" s="83"/>
      <c r="I87" s="55"/>
    </row>
    <row r="88" spans="1:9" ht="46.15" customHeight="1" x14ac:dyDescent="0.25">
      <c r="A88" s="40" t="s">
        <v>73</v>
      </c>
      <c r="B88" s="131" t="s">
        <v>45</v>
      </c>
      <c r="C88" s="248" t="s">
        <v>44</v>
      </c>
      <c r="D88" s="248"/>
      <c r="E88" s="248"/>
      <c r="F88" s="55">
        <f>F89+F91</f>
        <v>2500000</v>
      </c>
      <c r="G88" s="83">
        <f>G89+G91</f>
        <v>0</v>
      </c>
      <c r="H88" s="83">
        <f>H89+H91</f>
        <v>0</v>
      </c>
      <c r="I88" s="55">
        <f>I89+I91</f>
        <v>0</v>
      </c>
    </row>
    <row r="89" spans="1:9" ht="37.9" customHeight="1" x14ac:dyDescent="0.25">
      <c r="A89" s="140" t="s">
        <v>79</v>
      </c>
      <c r="B89" s="131"/>
      <c r="C89" s="136" t="s">
        <v>47</v>
      </c>
      <c r="D89" s="218" t="s">
        <v>3</v>
      </c>
      <c r="E89" s="139"/>
      <c r="F89" s="56">
        <f t="shared" ref="F89:I89" si="41">F90</f>
        <v>2500000</v>
      </c>
      <c r="G89" s="69">
        <f>G90</f>
        <v>0</v>
      </c>
      <c r="H89" s="69">
        <f t="shared" si="41"/>
        <v>0</v>
      </c>
      <c r="I89" s="56">
        <f t="shared" si="41"/>
        <v>0</v>
      </c>
    </row>
    <row r="90" spans="1:9" ht="23.45" customHeight="1" x14ac:dyDescent="0.25">
      <c r="A90" s="141"/>
      <c r="B90" s="131"/>
      <c r="C90" s="137"/>
      <c r="D90" s="32"/>
      <c r="E90" s="99" t="s">
        <v>0</v>
      </c>
      <c r="F90" s="57">
        <v>2500000</v>
      </c>
      <c r="G90" s="73"/>
      <c r="H90" s="73"/>
      <c r="I90" s="57">
        <f t="shared" ref="I90" si="42">G90-H90</f>
        <v>0</v>
      </c>
    </row>
    <row r="91" spans="1:9" ht="44.45" hidden="1" customHeight="1" x14ac:dyDescent="0.25">
      <c r="A91" s="161" t="s">
        <v>137</v>
      </c>
      <c r="B91" s="131"/>
      <c r="C91" s="136" t="s">
        <v>49</v>
      </c>
      <c r="D91" s="218" t="s">
        <v>21</v>
      </c>
      <c r="E91" s="139"/>
      <c r="F91" s="56">
        <v>0</v>
      </c>
      <c r="G91" s="69">
        <f t="shared" ref="G91:I91" si="43">G92</f>
        <v>0</v>
      </c>
      <c r="H91" s="69">
        <f t="shared" si="43"/>
        <v>0</v>
      </c>
      <c r="I91" s="56">
        <f t="shared" si="43"/>
        <v>0</v>
      </c>
    </row>
    <row r="92" spans="1:9" ht="25.9" hidden="1" customHeight="1" x14ac:dyDescent="0.25">
      <c r="A92" s="161"/>
      <c r="B92" s="131"/>
      <c r="C92" s="137"/>
      <c r="D92" s="32"/>
      <c r="E92" s="99" t="s">
        <v>0</v>
      </c>
      <c r="F92" s="57"/>
      <c r="G92" s="73"/>
      <c r="H92" s="73"/>
      <c r="I92" s="57">
        <f t="shared" ref="I92" si="44">G92-H92</f>
        <v>0</v>
      </c>
    </row>
    <row r="93" spans="1:9" ht="41.45" hidden="1" customHeight="1" x14ac:dyDescent="0.25">
      <c r="A93" s="97" t="s">
        <v>142</v>
      </c>
      <c r="B93" s="136" t="s">
        <v>63</v>
      </c>
      <c r="C93" s="248" t="s">
        <v>62</v>
      </c>
      <c r="D93" s="248"/>
      <c r="E93" s="248"/>
      <c r="F93" s="55">
        <f t="shared" ref="F93:H94" si="45">F94</f>
        <v>0</v>
      </c>
      <c r="G93" s="83">
        <f t="shared" si="45"/>
        <v>0</v>
      </c>
      <c r="H93" s="83">
        <f t="shared" si="45"/>
        <v>0</v>
      </c>
      <c r="I93" s="55">
        <f>G93-H93</f>
        <v>0</v>
      </c>
    </row>
    <row r="94" spans="1:9" ht="34.15" hidden="1" customHeight="1" x14ac:dyDescent="0.25">
      <c r="A94" s="161" t="s">
        <v>96</v>
      </c>
      <c r="B94" s="208"/>
      <c r="C94" s="249" t="s">
        <v>64</v>
      </c>
      <c r="D94" s="217" t="s">
        <v>29</v>
      </c>
      <c r="E94" s="133"/>
      <c r="F94" s="56">
        <f t="shared" si="45"/>
        <v>0</v>
      </c>
      <c r="G94" s="69">
        <f t="shared" si="45"/>
        <v>0</v>
      </c>
      <c r="H94" s="69">
        <f t="shared" si="45"/>
        <v>0</v>
      </c>
      <c r="I94" s="56">
        <f>I95</f>
        <v>0</v>
      </c>
    </row>
    <row r="95" spans="1:9" ht="25.15" hidden="1" customHeight="1" x14ac:dyDescent="0.25">
      <c r="A95" s="161"/>
      <c r="B95" s="137"/>
      <c r="C95" s="235"/>
      <c r="D95" s="32"/>
      <c r="E95" s="99" t="s">
        <v>2</v>
      </c>
      <c r="F95" s="57"/>
      <c r="G95" s="73"/>
      <c r="H95" s="73"/>
      <c r="I95" s="57">
        <f>G95-H95</f>
        <v>0</v>
      </c>
    </row>
    <row r="96" spans="1:9" ht="29.45" customHeight="1" x14ac:dyDescent="0.25">
      <c r="A96" s="103"/>
      <c r="B96" s="104"/>
      <c r="C96" s="191" t="s">
        <v>144</v>
      </c>
      <c r="D96" s="192"/>
      <c r="E96" s="193"/>
      <c r="F96" s="55">
        <f>F88+F93</f>
        <v>2500000</v>
      </c>
      <c r="G96" s="83">
        <f>G88+G93</f>
        <v>0</v>
      </c>
      <c r="H96" s="83">
        <f>H88+H93</f>
        <v>0</v>
      </c>
      <c r="I96" s="55">
        <f>I88+I93</f>
        <v>0</v>
      </c>
    </row>
    <row r="97" spans="1:9" s="113" customFormat="1" ht="25.15" customHeight="1" x14ac:dyDescent="0.25">
      <c r="A97" s="188" t="s">
        <v>19</v>
      </c>
      <c r="B97" s="189"/>
      <c r="C97" s="189"/>
      <c r="D97" s="189"/>
      <c r="E97" s="190"/>
      <c r="F97" s="58">
        <f>F81+F86+F96</f>
        <v>899935955.1500001</v>
      </c>
      <c r="G97" s="121">
        <f>G81+G86+G96</f>
        <v>927562991.98000002</v>
      </c>
      <c r="H97" s="121">
        <f>H81+H86+H96</f>
        <v>889318743.57000005</v>
      </c>
      <c r="I97" s="58">
        <f>I81+I86+I96</f>
        <v>38976813.500000015</v>
      </c>
    </row>
    <row r="98" spans="1:9" hidden="1" x14ac:dyDescent="0.25">
      <c r="A98" s="28"/>
      <c r="B98" s="29"/>
      <c r="C98" s="29"/>
      <c r="D98" s="30"/>
      <c r="E98" s="30"/>
      <c r="F98" s="30"/>
      <c r="G98" s="92"/>
      <c r="H98" s="93"/>
      <c r="I98" s="4"/>
    </row>
    <row r="99" spans="1:9" hidden="1" x14ac:dyDescent="0.25"/>
  </sheetData>
  <mergeCells count="145">
    <mergeCell ref="A48:A49"/>
    <mergeCell ref="D67:E67"/>
    <mergeCell ref="D71:E71"/>
    <mergeCell ref="D79:E79"/>
    <mergeCell ref="D69:E69"/>
    <mergeCell ref="B83:B85"/>
    <mergeCell ref="C84:C85"/>
    <mergeCell ref="D84:E84"/>
    <mergeCell ref="D76:E76"/>
    <mergeCell ref="B78:B80"/>
    <mergeCell ref="C78:E78"/>
    <mergeCell ref="C67:C68"/>
    <mergeCell ref="C79:C80"/>
    <mergeCell ref="A91:A92"/>
    <mergeCell ref="B75:B77"/>
    <mergeCell ref="C75:E75"/>
    <mergeCell ref="A71:A72"/>
    <mergeCell ref="C69:C70"/>
    <mergeCell ref="D81:E81"/>
    <mergeCell ref="D73:E73"/>
    <mergeCell ref="A79:A80"/>
    <mergeCell ref="C83:E83"/>
    <mergeCell ref="A76:A77"/>
    <mergeCell ref="C86:E86"/>
    <mergeCell ref="C82:E82"/>
    <mergeCell ref="C76:C77"/>
    <mergeCell ref="A84:A85"/>
    <mergeCell ref="A50:A51"/>
    <mergeCell ref="A52:A53"/>
    <mergeCell ref="C60:C61"/>
    <mergeCell ref="C58:C59"/>
    <mergeCell ref="A58:A59"/>
    <mergeCell ref="B62:B74"/>
    <mergeCell ref="C71:C72"/>
    <mergeCell ref="C56:C57"/>
    <mergeCell ref="A69:A70"/>
    <mergeCell ref="A67:A68"/>
    <mergeCell ref="A54:A55"/>
    <mergeCell ref="A56:A57"/>
    <mergeCell ref="A63:A64"/>
    <mergeCell ref="A65:A66"/>
    <mergeCell ref="C65:C66"/>
    <mergeCell ref="A73:A74"/>
    <mergeCell ref="A60:A61"/>
    <mergeCell ref="B16:B20"/>
    <mergeCell ref="D20:E20"/>
    <mergeCell ref="B24:B25"/>
    <mergeCell ref="D24:E24"/>
    <mergeCell ref="D56:E56"/>
    <mergeCell ref="B21:B23"/>
    <mergeCell ref="C52:C53"/>
    <mergeCell ref="C27:C28"/>
    <mergeCell ref="D27:E27"/>
    <mergeCell ref="C50:C51"/>
    <mergeCell ref="D48:E48"/>
    <mergeCell ref="C35:C36"/>
    <mergeCell ref="D35:E35"/>
    <mergeCell ref="C33:C34"/>
    <mergeCell ref="D33:E33"/>
    <mergeCell ref="C29:C30"/>
    <mergeCell ref="D29:E29"/>
    <mergeCell ref="C21:E21"/>
    <mergeCell ref="C37:C38"/>
    <mergeCell ref="C16:E16"/>
    <mergeCell ref="D37:E37"/>
    <mergeCell ref="C39:C40"/>
    <mergeCell ref="D39:E39"/>
    <mergeCell ref="C41:C42"/>
    <mergeCell ref="A6:A7"/>
    <mergeCell ref="A12:A13"/>
    <mergeCell ref="A9:A10"/>
    <mergeCell ref="A21:A23"/>
    <mergeCell ref="A17:A18"/>
    <mergeCell ref="A19:A20"/>
    <mergeCell ref="A24:A25"/>
    <mergeCell ref="A44:A45"/>
    <mergeCell ref="A27:A28"/>
    <mergeCell ref="A29:A30"/>
    <mergeCell ref="A14:A15"/>
    <mergeCell ref="A33:A34"/>
    <mergeCell ref="A35:A36"/>
    <mergeCell ref="A31:A32"/>
    <mergeCell ref="A37:A38"/>
    <mergeCell ref="A39:A40"/>
    <mergeCell ref="A41:A42"/>
    <mergeCell ref="B2:I2"/>
    <mergeCell ref="B3:I3"/>
    <mergeCell ref="B4:I4"/>
    <mergeCell ref="B6:B7"/>
    <mergeCell ref="C6:E7"/>
    <mergeCell ref="F6:I6"/>
    <mergeCell ref="C11:E11"/>
    <mergeCell ref="C8:E8"/>
    <mergeCell ref="D12:E12"/>
    <mergeCell ref="D9:E9"/>
    <mergeCell ref="C9:C10"/>
    <mergeCell ref="B8:B10"/>
    <mergeCell ref="B11:B15"/>
    <mergeCell ref="D14:E14"/>
    <mergeCell ref="C14:C15"/>
    <mergeCell ref="C12:C13"/>
    <mergeCell ref="A97:E97"/>
    <mergeCell ref="A46:A47"/>
    <mergeCell ref="D17:E17"/>
    <mergeCell ref="D19:E19"/>
    <mergeCell ref="C19:C20"/>
    <mergeCell ref="D22:E22"/>
    <mergeCell ref="C54:C55"/>
    <mergeCell ref="D65:E65"/>
    <mergeCell ref="C62:E62"/>
    <mergeCell ref="D63:E63"/>
    <mergeCell ref="C63:C64"/>
    <mergeCell ref="C73:C74"/>
    <mergeCell ref="B43:B61"/>
    <mergeCell ref="B26:B42"/>
    <mergeCell ref="C26:E26"/>
    <mergeCell ref="C43:E43"/>
    <mergeCell ref="D44:E44"/>
    <mergeCell ref="D46:E46"/>
    <mergeCell ref="D52:E52"/>
    <mergeCell ref="C48:C49"/>
    <mergeCell ref="D60:E60"/>
    <mergeCell ref="D54:E54"/>
    <mergeCell ref="A89:A90"/>
    <mergeCell ref="B93:B95"/>
    <mergeCell ref="C93:E93"/>
    <mergeCell ref="A94:A95"/>
    <mergeCell ref="C94:C95"/>
    <mergeCell ref="C91:C92"/>
    <mergeCell ref="D91:E91"/>
    <mergeCell ref="C96:E96"/>
    <mergeCell ref="D94:E94"/>
    <mergeCell ref="D41:E41"/>
    <mergeCell ref="C44:C45"/>
    <mergeCell ref="C46:C47"/>
    <mergeCell ref="C24:C25"/>
    <mergeCell ref="C87:E87"/>
    <mergeCell ref="C88:E88"/>
    <mergeCell ref="C89:C90"/>
    <mergeCell ref="D89:E89"/>
    <mergeCell ref="B88:B92"/>
    <mergeCell ref="D58:E58"/>
    <mergeCell ref="C31:C32"/>
    <mergeCell ref="D31:E31"/>
    <mergeCell ref="D50:E50"/>
  </mergeCells>
  <printOptions horizontalCentered="1"/>
  <pageMargins left="0" right="0" top="0.35433070866141736" bottom="0" header="0" footer="0"/>
  <pageSetup paperSize="9" scale="59" fitToHeight="2" orientation="portrait" r:id="rId1"/>
  <rowBreaks count="2" manualBreakCount="2">
    <brk id="42" max="8" man="1"/>
    <brk id="8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ФЦП </vt:lpstr>
      <vt:lpstr>ОЦП</vt:lpstr>
      <vt:lpstr>МП</vt:lpstr>
      <vt:lpstr>МП!Заголовки_для_печати</vt:lpstr>
      <vt:lpstr>ОЦП!Заголовки_для_печати</vt:lpstr>
      <vt:lpstr>МП!Область_печати</vt:lpstr>
      <vt:lpstr>ОЦП!Область_печати</vt:lpstr>
      <vt:lpstr>'ФЦП '!Область_печати</vt:lpstr>
    </vt:vector>
  </TitlesOfParts>
  <Company>комфин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chta</dc:creator>
  <cp:lastModifiedBy>Дарья Геннадьевна Бурченкова</cp:lastModifiedBy>
  <cp:lastPrinted>2024-01-19T10:59:09Z</cp:lastPrinted>
  <dcterms:created xsi:type="dcterms:W3CDTF">2014-01-16T12:10:01Z</dcterms:created>
  <dcterms:modified xsi:type="dcterms:W3CDTF">2024-03-20T11:09:19Z</dcterms:modified>
</cp:coreProperties>
</file>