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24519" iterate="1"/>
</workbook>
</file>

<file path=xl/calcChain.xml><?xml version="1.0" encoding="utf-8"?>
<calcChain xmlns="http://schemas.openxmlformats.org/spreadsheetml/2006/main">
  <c r="F56" i="4"/>
  <c r="H44"/>
  <c r="G44"/>
  <c r="F44"/>
  <c r="C44"/>
  <c r="E44"/>
  <c r="D44"/>
  <c r="D13"/>
  <c r="D5"/>
  <c r="E5"/>
  <c r="C52"/>
  <c r="C50"/>
  <c r="C48"/>
  <c r="C39"/>
  <c r="C36"/>
  <c r="C29"/>
  <c r="C27"/>
  <c r="C22"/>
  <c r="C16"/>
  <c r="C13"/>
  <c r="C5"/>
  <c r="C56" l="1"/>
  <c r="F5"/>
  <c r="H33" l="1"/>
  <c r="F33" l="1"/>
  <c r="H24"/>
  <c r="H14"/>
  <c r="G14"/>
  <c r="E13"/>
  <c r="H7"/>
  <c r="H8"/>
  <c r="H10"/>
  <c r="H12"/>
  <c r="F17"/>
  <c r="H13" l="1"/>
  <c r="F13"/>
  <c r="G13"/>
  <c r="H54"/>
  <c r="H55"/>
  <c r="H45"/>
  <c r="H32"/>
  <c r="G28"/>
  <c r="E27"/>
  <c r="G27" s="1"/>
  <c r="D27"/>
  <c r="F19"/>
  <c r="H6"/>
  <c r="G33" l="1"/>
  <c r="F54"/>
  <c r="F55"/>
  <c r="G54"/>
  <c r="G55"/>
  <c r="E36"/>
  <c r="D52"/>
  <c r="E52"/>
  <c r="F6"/>
  <c r="G45"/>
  <c r="F45"/>
  <c r="G32"/>
  <c r="E29"/>
  <c r="D29"/>
  <c r="F32"/>
  <c r="G9"/>
  <c r="E50"/>
  <c r="E48"/>
  <c r="E39"/>
  <c r="E22"/>
  <c r="E16"/>
  <c r="F7"/>
  <c r="H20"/>
  <c r="H21"/>
  <c r="H23"/>
  <c r="H26"/>
  <c r="H30"/>
  <c r="H31"/>
  <c r="H34"/>
  <c r="H35"/>
  <c r="H37"/>
  <c r="H38"/>
  <c r="H40"/>
  <c r="H41"/>
  <c r="H42"/>
  <c r="H47"/>
  <c r="H49"/>
  <c r="H51"/>
  <c r="H53"/>
  <c r="G6"/>
  <c r="G7"/>
  <c r="G8"/>
  <c r="G10"/>
  <c r="G11"/>
  <c r="G12"/>
  <c r="G15"/>
  <c r="G17"/>
  <c r="G18"/>
  <c r="G19"/>
  <c r="G20"/>
  <c r="G21"/>
  <c r="G23"/>
  <c r="G24"/>
  <c r="G25"/>
  <c r="G26"/>
  <c r="G30"/>
  <c r="G31"/>
  <c r="G34"/>
  <c r="G35"/>
  <c r="G37"/>
  <c r="G38"/>
  <c r="G40"/>
  <c r="G41"/>
  <c r="G42"/>
  <c r="G43"/>
  <c r="G47"/>
  <c r="G49"/>
  <c r="G51"/>
  <c r="G53"/>
  <c r="F8"/>
  <c r="F10"/>
  <c r="F11"/>
  <c r="F12"/>
  <c r="F15"/>
  <c r="F18"/>
  <c r="F20"/>
  <c r="F21"/>
  <c r="F23"/>
  <c r="F24"/>
  <c r="F26"/>
  <c r="F30"/>
  <c r="F31"/>
  <c r="F34"/>
  <c r="F35"/>
  <c r="F37"/>
  <c r="F38"/>
  <c r="F40"/>
  <c r="F41"/>
  <c r="F42"/>
  <c r="F47"/>
  <c r="F49"/>
  <c r="F51"/>
  <c r="F53"/>
  <c r="D50"/>
  <c r="D48"/>
  <c r="D39"/>
  <c r="D36"/>
  <c r="D22"/>
  <c r="D16"/>
  <c r="H16" l="1"/>
  <c r="D56"/>
  <c r="E56"/>
  <c r="G48"/>
  <c r="F22"/>
  <c r="F50"/>
  <c r="F48"/>
  <c r="F52"/>
  <c r="H50"/>
  <c r="G52"/>
  <c r="F36"/>
  <c r="F29"/>
  <c r="F39"/>
  <c r="H36"/>
  <c r="H29"/>
  <c r="G22"/>
  <c r="H39"/>
  <c r="F16"/>
  <c r="H52"/>
  <c r="G50"/>
  <c r="H48"/>
  <c r="G39"/>
  <c r="G36"/>
  <c r="G29"/>
  <c r="H22"/>
  <c r="G16"/>
  <c r="H5"/>
  <c r="G5"/>
  <c r="H56" l="1"/>
  <c r="G56"/>
</calcChain>
</file>

<file path=xl/sharedStrings.xml><?xml version="1.0" encoding="utf-8"?>
<sst xmlns="http://schemas.openxmlformats.org/spreadsheetml/2006/main" count="114" uniqueCount="112">
  <si>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</si>
  <si>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</si>
  <si>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</si>
  <si>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</si>
  <si>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</si>
  <si>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</si>
  <si>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</si>
  <si>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</si>
  <si>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</si>
  <si>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</si>
  <si>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</si>
  <si>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</si>
  <si>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</si>
  <si>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</si>
  <si>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</si>
  <si>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</si>
  <si>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</si>
  <si>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</si>
  <si>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</si>
  <si>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</si>
  <si>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</si>
  <si>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</si>
  <si>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</si>
  <si>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</si>
  <si>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</si>
  <si>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</si>
  <si>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</si>
  <si>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</si>
  <si>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</si>
  <si>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</si>
  <si>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</si>
  <si>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</si>
  <si>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</si>
  <si>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</si>
  <si>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</si>
  <si>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</si>
  <si>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</si>
  <si>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</si>
  <si>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</si>
  <si>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</si>
  <si>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</si>
  <si>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</si>
  <si>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</si>
  <si>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</si>
  <si>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</si>
  <si>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</si>
  <si>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</si>
  <si>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</si>
  <si>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</si>
  <si>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</si>
  <si>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</si>
  <si>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</si>
  <si>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</si>
  <si>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</si>
  <si>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</si>
  <si>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</si>
  <si>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</si>
  <si>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</si>
  <si>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</si>
  <si>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</si>
  <si>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</si>
  <si>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</si>
  <si>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</si>
  <si>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</si>
  <si>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</si>
  <si>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</si>
  <si>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</si>
  <si>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</si>
  <si>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</si>
  <si>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</si>
  <si>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</si>
  <si>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</si>
  <si>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</si>
  <si>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</si>
  <si>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</si>
  <si>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</si>
  <si>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</si>
  <si>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</si>
  <si>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</si>
  <si>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</si>
  <si>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</si>
  <si>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</si>
  <si>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</si>
  <si>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</si>
  <si>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</si>
  <si>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</si>
  <si>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</si>
  <si>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</si>
  <si>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</si>
  <si>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</si>
  <si>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</si>
  <si>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</si>
  <si>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</si>
  <si>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</si>
  <si>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</si>
  <si>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</si>
  <si>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</si>
  <si>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</si>
  <si>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</si>
  <si>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</si>
  <si>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</si>
  <si>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</si>
  <si>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</si>
  <si>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</si>
  <si>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по расходам бюджета Балаковского муниципального района за 1 квартал  2023 года</t>
  </si>
  <si>
    <t>Исполнение за 1 квартал 2023 года</t>
  </si>
  <si>
    <t>План на 2023 год</t>
  </si>
  <si>
    <t xml:space="preserve">Исполнение за  1 квартал 2023 года </t>
  </si>
  <si>
    <t>% исполнения к  плану 2023 года</t>
  </si>
  <si>
    <t>Изменения к исполнению за 1 квартал 2022 года</t>
  </si>
  <si>
    <t>1103</t>
  </si>
  <si>
    <t>Спорт высших достижений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</si>
</sst>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166" fontId="9" fillId="2" borderId="1" xfId="0" applyNumberFormat="1" applyFont="1" applyFill="1" applyBorder="1"/>
    <xf numFmtId="166" fontId="10" fillId="0" borderId="1" xfId="0" applyNumberFormat="1" applyFont="1" applyFill="1" applyBorder="1"/>
    <xf numFmtId="166" fontId="5" fillId="0" borderId="1" xfId="0" applyNumberFormat="1" applyFont="1" applyFill="1" applyBorder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2"/>
  <sheetViews>
    <sheetView tabSelected="1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60" sqref="E60"/>
    </sheetView>
  </sheetViews>
  <sheetFormatPr defaultRowHeight="14.4"/>
  <cols>
    <col min="1" max="1" width="78.88671875" customWidth="1"/>
    <col min="2" max="2" width="12.6640625" style="12" customWidth="1"/>
    <col min="3" max="3" width="18" customWidth="1"/>
    <col min="4" max="4" width="16.6640625" customWidth="1"/>
    <col min="5" max="5" width="18" customWidth="1"/>
    <col min="6" max="6" width="17.21875" customWidth="1"/>
    <col min="7" max="7" width="16.109375" customWidth="1"/>
    <col min="8" max="8" width="11.5546875" customWidth="1"/>
  </cols>
  <sheetData>
    <row r="1" spans="1:13" s="12" customFormat="1" ht="17.399999999999999">
      <c r="A1" s="22" t="s">
        <v>104</v>
      </c>
      <c r="B1" s="22"/>
      <c r="C1" s="22"/>
      <c r="D1" s="22"/>
      <c r="E1" s="22"/>
      <c r="F1" s="22"/>
      <c r="G1" s="22"/>
      <c r="H1" s="22"/>
    </row>
    <row r="2" spans="1:13">
      <c r="H2" s="13" t="s">
        <v>31</v>
      </c>
    </row>
    <row r="3" spans="1:13" s="12" customFormat="1" ht="51.6" customHeight="1">
      <c r="A3" s="24" t="s">
        <v>28</v>
      </c>
      <c r="B3" s="24" t="s">
        <v>35</v>
      </c>
      <c r="C3" s="24" t="s">
        <v>105</v>
      </c>
      <c r="D3" s="24" t="s">
        <v>106</v>
      </c>
      <c r="E3" s="24" t="s">
        <v>107</v>
      </c>
      <c r="F3" s="23" t="s">
        <v>108</v>
      </c>
      <c r="G3" s="23" t="s">
        <v>109</v>
      </c>
      <c r="H3" s="23"/>
    </row>
    <row r="4" spans="1:13" ht="61.2" customHeight="1">
      <c r="A4" s="24"/>
      <c r="B4" s="24"/>
      <c r="C4" s="24"/>
      <c r="D4" s="24"/>
      <c r="E4" s="24"/>
      <c r="F4" s="23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70099.399999999994</v>
      </c>
      <c r="D5" s="5">
        <f t="shared" ref="D5:E5" si="0">SUM(D6:D12)</f>
        <v>378216.6</v>
      </c>
      <c r="E5" s="5">
        <f t="shared" si="0"/>
        <v>77703.5</v>
      </c>
      <c r="F5" s="5">
        <f>E5/D5%</f>
        <v>20.544709037096734</v>
      </c>
      <c r="G5" s="5">
        <f>E5-C5</f>
        <v>7604.1000000000058</v>
      </c>
      <c r="H5" s="5">
        <f>E5/C5%</f>
        <v>110.84759641309343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523.20000000000005</v>
      </c>
      <c r="D6" s="8">
        <v>2480</v>
      </c>
      <c r="E6" s="8">
        <v>1137.5</v>
      </c>
      <c r="F6" s="7">
        <f t="shared" ref="F6:F56" si="1">E6/D6%</f>
        <v>45.866935483870968</v>
      </c>
      <c r="G6" s="10">
        <f t="shared" ref="G6:G56" si="2">E6-C6</f>
        <v>614.29999999999995</v>
      </c>
      <c r="H6" s="7">
        <f t="shared" ref="H6:H56" si="3">E6/C6%</f>
        <v>217.41207951070336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1422.1</v>
      </c>
      <c r="D7" s="8">
        <v>5408.4</v>
      </c>
      <c r="E7" s="8">
        <v>845</v>
      </c>
      <c r="F7" s="7">
        <f t="shared" si="1"/>
        <v>15.623844390207825</v>
      </c>
      <c r="G7" s="7">
        <f t="shared" si="2"/>
        <v>-577.09999999999991</v>
      </c>
      <c r="H7" s="7">
        <f t="shared" si="3"/>
        <v>59.419168834821747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23352</v>
      </c>
      <c r="D8" s="8">
        <v>93237.9</v>
      </c>
      <c r="E8" s="8">
        <v>25224.6</v>
      </c>
      <c r="F8" s="7">
        <f t="shared" si="1"/>
        <v>27.054019878182586</v>
      </c>
      <c r="G8" s="7">
        <f t="shared" si="2"/>
        <v>1872.5999999999985</v>
      </c>
      <c r="H8" s="7">
        <f t="shared" si="3"/>
        <v>108.01901336073996</v>
      </c>
      <c r="I8" s="2"/>
      <c r="J8" s="2"/>
      <c r="K8" s="2"/>
      <c r="L8" s="2"/>
      <c r="M8" s="2"/>
    </row>
    <row r="9" spans="1:13" s="12" customFormat="1" ht="28.2" customHeight="1">
      <c r="A9" s="6" t="s">
        <v>78</v>
      </c>
      <c r="B9" s="18" t="s">
        <v>77</v>
      </c>
      <c r="C9" s="7"/>
      <c r="D9" s="8">
        <v>19.100000000000001</v>
      </c>
      <c r="E9" s="8">
        <v>0</v>
      </c>
      <c r="F9" s="7">
        <v>0</v>
      </c>
      <c r="G9" s="7">
        <f t="shared" si="2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13271.5</v>
      </c>
      <c r="D10" s="8">
        <v>48912.800000000003</v>
      </c>
      <c r="E10" s="8">
        <v>14054.7</v>
      </c>
      <c r="F10" s="7">
        <f t="shared" si="1"/>
        <v>28.734196365777464</v>
      </c>
      <c r="G10" s="7">
        <f t="shared" si="2"/>
        <v>783.20000000000073</v>
      </c>
      <c r="H10" s="7">
        <f t="shared" si="3"/>
        <v>105.90136759220887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3927</v>
      </c>
      <c r="E11" s="8"/>
      <c r="F11" s="7">
        <f t="shared" si="1"/>
        <v>0</v>
      </c>
      <c r="G11" s="7">
        <f t="shared" si="2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31530.6</v>
      </c>
      <c r="D12" s="8">
        <v>224231.4</v>
      </c>
      <c r="E12" s="8">
        <v>36441.699999999997</v>
      </c>
      <c r="F12" s="8">
        <f t="shared" si="1"/>
        <v>16.251827353350155</v>
      </c>
      <c r="G12" s="8">
        <f t="shared" si="2"/>
        <v>4911.0999999999985</v>
      </c>
      <c r="H12" s="7">
        <f t="shared" si="3"/>
        <v>115.57566300672997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4">C14+C15</f>
        <v>3212.8</v>
      </c>
      <c r="D13" s="5">
        <f>D14+D15</f>
        <v>15273.8</v>
      </c>
      <c r="E13" s="5">
        <f t="shared" ref="E13" si="5">E14+E15</f>
        <v>3385.1</v>
      </c>
      <c r="F13" s="5">
        <f>E13/D13%</f>
        <v>22.162788566041193</v>
      </c>
      <c r="G13" s="5">
        <f>E13-C13</f>
        <v>172.29999999999973</v>
      </c>
      <c r="H13" s="9">
        <f>E13/C13%</f>
        <v>105.3629233067729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8"/>
      <c r="E14" s="8"/>
      <c r="F14" s="7"/>
      <c r="G14" s="7">
        <f t="shared" si="2"/>
        <v>0</v>
      </c>
      <c r="H14" s="7" t="e">
        <f t="shared" si="3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3212.8</v>
      </c>
      <c r="D15" s="8">
        <v>15273.8</v>
      </c>
      <c r="E15" s="8">
        <v>3385.1</v>
      </c>
      <c r="F15" s="7">
        <f t="shared" si="1"/>
        <v>22.162788566041193</v>
      </c>
      <c r="G15" s="7">
        <f t="shared" si="2"/>
        <v>172.29999999999973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28601.600000000002</v>
      </c>
      <c r="D16" s="5">
        <f>SUM(D17:D21)</f>
        <v>343243</v>
      </c>
      <c r="E16" s="5">
        <f>SUM(E17:E21)</f>
        <v>37603.599999999999</v>
      </c>
      <c r="F16" s="5">
        <f t="shared" si="1"/>
        <v>10.95538729121934</v>
      </c>
      <c r="G16" s="5">
        <f t="shared" si="2"/>
        <v>9001.9999999999964</v>
      </c>
      <c r="H16" s="7">
        <f t="shared" si="3"/>
        <v>131.47376370552695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/>
      <c r="D17" s="8">
        <v>299.39999999999998</v>
      </c>
      <c r="E17" s="8"/>
      <c r="F17" s="7">
        <f t="shared" si="1"/>
        <v>0</v>
      </c>
      <c r="G17" s="7">
        <f t="shared" si="2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/>
      <c r="D18" s="8">
        <v>1000</v>
      </c>
      <c r="E18" s="8"/>
      <c r="F18" s="7">
        <f t="shared" si="1"/>
        <v>0</v>
      </c>
      <c r="G18" s="7">
        <f t="shared" si="2"/>
        <v>0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5650</v>
      </c>
      <c r="D19" s="21">
        <v>47911.3</v>
      </c>
      <c r="E19" s="8">
        <v>9644.1</v>
      </c>
      <c r="F19" s="7">
        <f t="shared" si="1"/>
        <v>20.129071847351248</v>
      </c>
      <c r="G19" s="7">
        <f t="shared" si="2"/>
        <v>3994.1000000000004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21231.7</v>
      </c>
      <c r="D20" s="8">
        <v>229513.5</v>
      </c>
      <c r="E20" s="8">
        <v>26009.4</v>
      </c>
      <c r="F20" s="7">
        <f t="shared" si="1"/>
        <v>11.332405283349345</v>
      </c>
      <c r="G20" s="7">
        <f t="shared" si="2"/>
        <v>4777.7000000000007</v>
      </c>
      <c r="H20" s="7">
        <f t="shared" si="3"/>
        <v>122.50267289006533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1719.9</v>
      </c>
      <c r="D21" s="8">
        <v>64518.8</v>
      </c>
      <c r="E21" s="8">
        <v>1950.1</v>
      </c>
      <c r="F21" s="7">
        <f t="shared" si="1"/>
        <v>3.0225298672634953</v>
      </c>
      <c r="G21" s="7">
        <f t="shared" si="2"/>
        <v>230.19999999999982</v>
      </c>
      <c r="H21" s="7">
        <f t="shared" si="3"/>
        <v>113.3844990987848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10770.2</v>
      </c>
      <c r="D22" s="5">
        <f>D23+D24+D25+D26</f>
        <v>30439.5</v>
      </c>
      <c r="E22" s="5">
        <f>E23+E24+E25+E26</f>
        <v>5547.2000000000007</v>
      </c>
      <c r="F22" s="5">
        <f t="shared" si="1"/>
        <v>18.223689613824146</v>
      </c>
      <c r="G22" s="5">
        <f t="shared" si="2"/>
        <v>-5223</v>
      </c>
      <c r="H22" s="5">
        <f t="shared" si="3"/>
        <v>51.505078828619709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5922.5</v>
      </c>
      <c r="D23" s="8">
        <v>11756</v>
      </c>
      <c r="E23" s="8">
        <v>1381.1</v>
      </c>
      <c r="F23" s="7">
        <f t="shared" si="1"/>
        <v>11.748043552228648</v>
      </c>
      <c r="G23" s="7">
        <f t="shared" si="2"/>
        <v>-4541.3999999999996</v>
      </c>
      <c r="H23" s="7">
        <f t="shared" si="3"/>
        <v>23.319544111439424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5.6</v>
      </c>
      <c r="D24" s="8">
        <v>1702.4</v>
      </c>
      <c r="E24" s="8"/>
      <c r="F24" s="7">
        <f t="shared" si="1"/>
        <v>0</v>
      </c>
      <c r="G24" s="7">
        <f t="shared" si="2"/>
        <v>-5.6</v>
      </c>
      <c r="H24" s="7">
        <f t="shared" si="3"/>
        <v>0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8"/>
      <c r="E25" s="8"/>
      <c r="F25" s="7">
        <v>0</v>
      </c>
      <c r="G25" s="7">
        <f t="shared" si="2"/>
        <v>0</v>
      </c>
      <c r="H25" s="7">
        <v>0</v>
      </c>
      <c r="I25" s="2"/>
      <c r="J25" s="2"/>
      <c r="K25" s="2"/>
      <c r="L25" s="2"/>
      <c r="M25" s="2"/>
    </row>
    <row r="26" spans="1:13" ht="18.600000000000001" customHeight="1">
      <c r="A26" s="6" t="s">
        <v>15</v>
      </c>
      <c r="B26" s="18" t="s">
        <v>54</v>
      </c>
      <c r="C26" s="7">
        <v>4842.1000000000004</v>
      </c>
      <c r="D26" s="8">
        <v>16981.099999999999</v>
      </c>
      <c r="E26" s="8">
        <v>4166.1000000000004</v>
      </c>
      <c r="F26" s="7">
        <f>E26/D26%</f>
        <v>24.533746341520871</v>
      </c>
      <c r="G26" s="7">
        <f t="shared" si="2"/>
        <v>-676</v>
      </c>
      <c r="H26" s="7">
        <f t="shared" si="3"/>
        <v>86.039115259907888</v>
      </c>
      <c r="I26" s="2"/>
      <c r="J26" s="2"/>
      <c r="K26" s="2"/>
      <c r="L26" s="2"/>
      <c r="M26" s="2"/>
    </row>
    <row r="27" spans="1:13" s="12" customFormat="1" ht="18">
      <c r="A27" s="4" t="s">
        <v>97</v>
      </c>
      <c r="B27" s="17" t="s">
        <v>96</v>
      </c>
      <c r="C27" s="5">
        <f t="shared" ref="C27" si="6">C28</f>
        <v>0</v>
      </c>
      <c r="D27" s="5">
        <f>D28</f>
        <v>67100</v>
      </c>
      <c r="E27" s="5">
        <f t="shared" ref="E27" si="7">E28</f>
        <v>0</v>
      </c>
      <c r="F27" s="7"/>
      <c r="G27" s="9">
        <f t="shared" si="2"/>
        <v>0</v>
      </c>
      <c r="H27" s="7"/>
      <c r="I27" s="1"/>
      <c r="J27" s="1"/>
      <c r="K27" s="1"/>
      <c r="L27" s="1"/>
      <c r="M27" s="2"/>
    </row>
    <row r="28" spans="1:13" s="12" customFormat="1" ht="27.6" customHeight="1">
      <c r="A28" s="6" t="s">
        <v>99</v>
      </c>
      <c r="B28" s="18" t="s">
        <v>98</v>
      </c>
      <c r="C28" s="7">
        <v>0</v>
      </c>
      <c r="D28" s="8">
        <v>67100</v>
      </c>
      <c r="E28" s="8">
        <v>0</v>
      </c>
      <c r="F28" s="7"/>
      <c r="G28" s="7">
        <f t="shared" si="2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522696.9</v>
      </c>
      <c r="D29" s="5">
        <f>SUM(D30:D35)</f>
        <v>2898932.8000000003</v>
      </c>
      <c r="E29" s="5">
        <f>SUM(E30:E35)</f>
        <v>582267.6</v>
      </c>
      <c r="F29" s="5">
        <f t="shared" si="1"/>
        <v>20.085584598580553</v>
      </c>
      <c r="G29" s="5">
        <f t="shared" si="2"/>
        <v>59570.699999999953</v>
      </c>
      <c r="H29" s="5">
        <f t="shared" si="3"/>
        <v>111.39679611644912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180533.3</v>
      </c>
      <c r="D30" s="8">
        <v>960791.6</v>
      </c>
      <c r="E30" s="8">
        <v>200600.3</v>
      </c>
      <c r="F30" s="7">
        <f t="shared" si="1"/>
        <v>20.878648397841946</v>
      </c>
      <c r="G30" s="7">
        <f t="shared" si="2"/>
        <v>20067</v>
      </c>
      <c r="H30" s="7">
        <f t="shared" si="3"/>
        <v>111.1154008706427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285724.5</v>
      </c>
      <c r="D31" s="8">
        <v>1629245.5</v>
      </c>
      <c r="E31" s="8">
        <v>314779.7</v>
      </c>
      <c r="F31" s="7">
        <f t="shared" si="1"/>
        <v>19.320581213819526</v>
      </c>
      <c r="G31" s="7">
        <f t="shared" si="2"/>
        <v>29055.200000000012</v>
      </c>
      <c r="H31" s="7">
        <f t="shared" si="3"/>
        <v>110.16895645980657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28336.9</v>
      </c>
      <c r="D32" s="8">
        <v>143336</v>
      </c>
      <c r="E32" s="8">
        <v>33333.199999999997</v>
      </c>
      <c r="F32" s="7">
        <f t="shared" si="1"/>
        <v>23.255288273706537</v>
      </c>
      <c r="G32" s="7">
        <f t="shared" si="2"/>
        <v>4996.2999999999956</v>
      </c>
      <c r="H32" s="7">
        <f t="shared" si="3"/>
        <v>117.63178046998787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>
        <v>76.8</v>
      </c>
      <c r="D33" s="8">
        <v>87.2</v>
      </c>
      <c r="E33" s="8">
        <v>57</v>
      </c>
      <c r="F33" s="7">
        <f t="shared" si="1"/>
        <v>65.366972477064223</v>
      </c>
      <c r="G33" s="7">
        <f t="shared" si="2"/>
        <v>-19.799999999999997</v>
      </c>
      <c r="H33" s="7">
        <f t="shared" si="3"/>
        <v>74.21875</v>
      </c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1717.7</v>
      </c>
      <c r="D34" s="8">
        <v>3674.3</v>
      </c>
      <c r="E34" s="8">
        <v>20</v>
      </c>
      <c r="F34" s="7">
        <f t="shared" si="1"/>
        <v>0.5443213673352747</v>
      </c>
      <c r="G34" s="7">
        <f t="shared" si="2"/>
        <v>-1697.7</v>
      </c>
      <c r="H34" s="7">
        <f t="shared" si="3"/>
        <v>1.1643476742155208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26307.7</v>
      </c>
      <c r="D35" s="8">
        <v>161798.20000000001</v>
      </c>
      <c r="E35" s="8">
        <v>33477.4</v>
      </c>
      <c r="F35" s="7">
        <f t="shared" si="1"/>
        <v>20.690835868384195</v>
      </c>
      <c r="G35" s="7">
        <f t="shared" si="2"/>
        <v>7169.7000000000007</v>
      </c>
      <c r="H35" s="7">
        <f t="shared" si="3"/>
        <v>127.25323764525216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18876.3</v>
      </c>
      <c r="D36" s="5">
        <f>D37+D38</f>
        <v>208334.69999999998</v>
      </c>
      <c r="E36" s="5">
        <f>E37+E38</f>
        <v>18593.600000000002</v>
      </c>
      <c r="F36" s="5">
        <f t="shared" si="1"/>
        <v>8.9248694528563917</v>
      </c>
      <c r="G36" s="5">
        <f t="shared" si="2"/>
        <v>-282.69999999999709</v>
      </c>
      <c r="H36" s="5">
        <f t="shared" si="3"/>
        <v>98.502354804702208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18126.3</v>
      </c>
      <c r="D37" s="8">
        <v>204964.9</v>
      </c>
      <c r="E37" s="8">
        <v>17846.900000000001</v>
      </c>
      <c r="F37" s="7">
        <f t="shared" si="1"/>
        <v>8.7072957369774056</v>
      </c>
      <c r="G37" s="7">
        <f t="shared" si="2"/>
        <v>-279.39999999999782</v>
      </c>
      <c r="H37" s="7">
        <f t="shared" si="3"/>
        <v>98.458593314686397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750</v>
      </c>
      <c r="D38" s="8">
        <v>3369.8</v>
      </c>
      <c r="E38" s="8">
        <v>746.7</v>
      </c>
      <c r="F38" s="7">
        <f t="shared" si="1"/>
        <v>22.158585079233191</v>
      </c>
      <c r="G38" s="7">
        <f t="shared" si="2"/>
        <v>-3.2999999999999545</v>
      </c>
      <c r="H38" s="7">
        <f t="shared" si="3"/>
        <v>99.56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50694.3</v>
      </c>
      <c r="D39" s="5">
        <f>D40+D41+D42+D43</f>
        <v>161625.60000000001</v>
      </c>
      <c r="E39" s="5">
        <f>E40+E41+E42+E43</f>
        <v>55563.1</v>
      </c>
      <c r="F39" s="5">
        <f t="shared" si="1"/>
        <v>34.377660469628573</v>
      </c>
      <c r="G39" s="5">
        <f t="shared" si="2"/>
        <v>4868.7999999999956</v>
      </c>
      <c r="H39" s="5">
        <f t="shared" si="3"/>
        <v>109.60423558467124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1906.1</v>
      </c>
      <c r="D40" s="8">
        <v>10374.799999999999</v>
      </c>
      <c r="E40" s="8">
        <v>2209.6999999999998</v>
      </c>
      <c r="F40" s="7">
        <f t="shared" si="1"/>
        <v>21.298723830820837</v>
      </c>
      <c r="G40" s="7">
        <f t="shared" si="2"/>
        <v>303.59999999999991</v>
      </c>
      <c r="H40" s="7">
        <f t="shared" si="3"/>
        <v>115.92781071297412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33939</v>
      </c>
      <c r="D41" s="8">
        <v>89826</v>
      </c>
      <c r="E41" s="8">
        <v>40703</v>
      </c>
      <c r="F41" s="7">
        <f t="shared" si="1"/>
        <v>45.313161000155858</v>
      </c>
      <c r="G41" s="7">
        <f t="shared" si="2"/>
        <v>6764</v>
      </c>
      <c r="H41" s="7">
        <f t="shared" si="3"/>
        <v>119.92987418603967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14849.2</v>
      </c>
      <c r="D42" s="8">
        <v>61424.800000000003</v>
      </c>
      <c r="E42" s="8">
        <v>12650.4</v>
      </c>
      <c r="F42" s="7">
        <f t="shared" si="1"/>
        <v>20.594938852059752</v>
      </c>
      <c r="G42" s="7">
        <f t="shared" si="2"/>
        <v>-2198.8000000000011</v>
      </c>
      <c r="H42" s="7">
        <f t="shared" si="3"/>
        <v>85.192468281119503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19"/>
      <c r="E43" s="19"/>
      <c r="F43" s="7"/>
      <c r="G43" s="7">
        <f t="shared" si="2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C45+C46+C47</f>
        <v>38251.1</v>
      </c>
      <c r="D44" s="5">
        <f>D45+D46+D47</f>
        <v>124306.2</v>
      </c>
      <c r="E44" s="5">
        <f>E45+E46+E47</f>
        <v>30195.5</v>
      </c>
      <c r="F44" s="5">
        <f>E44/D44%</f>
        <v>24.291226020906443</v>
      </c>
      <c r="G44" s="5">
        <f>E44-C44</f>
        <v>-8055.5999999999985</v>
      </c>
      <c r="H44" s="5">
        <f>E44/C44%</f>
        <v>78.94021348405667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37481.699999999997</v>
      </c>
      <c r="D45" s="8">
        <v>9200.5</v>
      </c>
      <c r="E45" s="8">
        <v>9200.5</v>
      </c>
      <c r="F45" s="7">
        <f t="shared" si="1"/>
        <v>100</v>
      </c>
      <c r="G45" s="7">
        <f t="shared" si="2"/>
        <v>-28281.199999999997</v>
      </c>
      <c r="H45" s="7">
        <f t="shared" si="3"/>
        <v>24.546645429636332</v>
      </c>
      <c r="I45" s="2"/>
      <c r="J45" s="2"/>
      <c r="K45" s="2"/>
      <c r="L45" s="2"/>
      <c r="M45" s="2"/>
    </row>
    <row r="46" spans="1:13" s="12" customFormat="1" ht="25.2" customHeight="1">
      <c r="A46" s="6" t="s">
        <v>111</v>
      </c>
      <c r="B46" s="18" t="s">
        <v>110</v>
      </c>
      <c r="C46" s="7">
        <v>0</v>
      </c>
      <c r="D46" s="8">
        <v>112146</v>
      </c>
      <c r="E46" s="8">
        <v>20267.8</v>
      </c>
      <c r="F46" s="7"/>
      <c r="G46" s="7"/>
      <c r="H46" s="7"/>
      <c r="I46" s="2"/>
      <c r="J46" s="2"/>
      <c r="K46" s="2"/>
      <c r="L46" s="2"/>
      <c r="M46" s="2"/>
    </row>
    <row r="47" spans="1:13" ht="25.2" customHeight="1">
      <c r="A47" s="6" t="s">
        <v>4</v>
      </c>
      <c r="B47" s="18" t="s">
        <v>69</v>
      </c>
      <c r="C47" s="7">
        <v>769.4</v>
      </c>
      <c r="D47" s="8">
        <v>2959.7</v>
      </c>
      <c r="E47" s="8">
        <v>727.2</v>
      </c>
      <c r="F47" s="7">
        <f t="shared" si="1"/>
        <v>24.570057776125964</v>
      </c>
      <c r="G47" s="7">
        <f t="shared" si="2"/>
        <v>-42.199999999999932</v>
      </c>
      <c r="H47" s="7">
        <f t="shared" si="3"/>
        <v>94.515206654536016</v>
      </c>
      <c r="I47" s="2"/>
      <c r="J47" s="2"/>
      <c r="K47" s="2"/>
      <c r="L47" s="2"/>
      <c r="M47" s="2"/>
    </row>
    <row r="48" spans="1:13" ht="27" customHeight="1">
      <c r="A48" s="4" t="s">
        <v>87</v>
      </c>
      <c r="B48" s="17" t="s">
        <v>70</v>
      </c>
      <c r="C48" s="5">
        <f>C49</f>
        <v>1660.3</v>
      </c>
      <c r="D48" s="5">
        <f>D49</f>
        <v>5793.3</v>
      </c>
      <c r="E48" s="5">
        <f>E49</f>
        <v>2089.4</v>
      </c>
      <c r="F48" s="5">
        <f t="shared" si="1"/>
        <v>36.065800148447344</v>
      </c>
      <c r="G48" s="5">
        <f t="shared" si="2"/>
        <v>429.10000000000014</v>
      </c>
      <c r="H48" s="5">
        <f t="shared" si="3"/>
        <v>125.8447268565922</v>
      </c>
      <c r="I48" s="1"/>
      <c r="J48" s="1"/>
      <c r="K48" s="1"/>
      <c r="L48" s="1"/>
      <c r="M48" s="2"/>
    </row>
    <row r="49" spans="1:13" ht="18">
      <c r="A49" s="6" t="s">
        <v>3</v>
      </c>
      <c r="B49" s="18" t="s">
        <v>71</v>
      </c>
      <c r="C49" s="7">
        <v>1660.3</v>
      </c>
      <c r="D49" s="8">
        <v>5793.3</v>
      </c>
      <c r="E49" s="8">
        <v>2089.4</v>
      </c>
      <c r="F49" s="7">
        <f t="shared" si="1"/>
        <v>36.065800148447344</v>
      </c>
      <c r="G49" s="7">
        <f t="shared" si="2"/>
        <v>429.10000000000014</v>
      </c>
      <c r="H49" s="7">
        <f t="shared" si="3"/>
        <v>125.8447268565922</v>
      </c>
      <c r="I49" s="2"/>
      <c r="J49" s="2"/>
      <c r="K49" s="2"/>
      <c r="L49" s="2"/>
      <c r="M49" s="2"/>
    </row>
    <row r="50" spans="1:13" ht="44.4" customHeight="1">
      <c r="A50" s="4" t="s">
        <v>88</v>
      </c>
      <c r="B50" s="17" t="s">
        <v>72</v>
      </c>
      <c r="C50" s="5">
        <f>C51</f>
        <v>6439.6</v>
      </c>
      <c r="D50" s="5">
        <f>D51</f>
        <v>30299.5</v>
      </c>
      <c r="E50" s="5">
        <f>E51</f>
        <v>1564.1</v>
      </c>
      <c r="F50" s="5">
        <f t="shared" si="1"/>
        <v>5.1621313883067375</v>
      </c>
      <c r="G50" s="5">
        <f t="shared" si="2"/>
        <v>-4875.5</v>
      </c>
      <c r="H50" s="5">
        <f t="shared" si="3"/>
        <v>24.288775700354059</v>
      </c>
      <c r="I50" s="1"/>
      <c r="J50" s="1"/>
      <c r="K50" s="1"/>
      <c r="L50" s="1"/>
      <c r="M50" s="2"/>
    </row>
    <row r="51" spans="1:13" ht="28.2" customHeight="1">
      <c r="A51" s="6" t="s">
        <v>2</v>
      </c>
      <c r="B51" s="18" t="s">
        <v>73</v>
      </c>
      <c r="C51" s="7">
        <v>6439.6</v>
      </c>
      <c r="D51" s="8">
        <v>30299.5</v>
      </c>
      <c r="E51" s="8">
        <v>1564.1</v>
      </c>
      <c r="F51" s="7">
        <f t="shared" si="1"/>
        <v>5.1621313883067375</v>
      </c>
      <c r="G51" s="7">
        <f t="shared" si="2"/>
        <v>-4875.5</v>
      </c>
      <c r="H51" s="7">
        <f t="shared" si="3"/>
        <v>24.288775700354059</v>
      </c>
      <c r="I51" s="2"/>
      <c r="J51" s="2"/>
      <c r="K51" s="2"/>
      <c r="L51" s="2"/>
      <c r="M51" s="2"/>
    </row>
    <row r="52" spans="1:13" ht="57.6" customHeight="1">
      <c r="A52" s="4" t="s">
        <v>89</v>
      </c>
      <c r="B52" s="17" t="s">
        <v>74</v>
      </c>
      <c r="C52" s="5">
        <f t="shared" ref="C52" si="8">C53+C54+C55</f>
        <v>2846.5</v>
      </c>
      <c r="D52" s="5">
        <f t="shared" ref="D52:E52" si="9">D53+D54+D55</f>
        <v>11709.5</v>
      </c>
      <c r="E52" s="5">
        <f t="shared" si="9"/>
        <v>2927.4</v>
      </c>
      <c r="F52" s="5">
        <f t="shared" si="1"/>
        <v>25.000213501857466</v>
      </c>
      <c r="G52" s="5">
        <f>E52-C52</f>
        <v>80.900000000000091</v>
      </c>
      <c r="H52" s="5">
        <f t="shared" si="3"/>
        <v>102.84208677323029</v>
      </c>
      <c r="I52" s="1"/>
      <c r="J52" s="1"/>
      <c r="K52" s="1"/>
      <c r="L52" s="1"/>
      <c r="M52" s="2"/>
    </row>
    <row r="53" spans="1:13" ht="36">
      <c r="A53" s="6" t="s">
        <v>1</v>
      </c>
      <c r="B53" s="18" t="s">
        <v>75</v>
      </c>
      <c r="C53" s="7">
        <v>2800.5</v>
      </c>
      <c r="D53" s="8">
        <v>11709.5</v>
      </c>
      <c r="E53" s="8">
        <v>2927.4</v>
      </c>
      <c r="F53" s="7">
        <f t="shared" si="1"/>
        <v>25.000213501857466</v>
      </c>
      <c r="G53" s="7">
        <f t="shared" si="2"/>
        <v>126.90000000000009</v>
      </c>
      <c r="H53" s="7">
        <f t="shared" si="3"/>
        <v>104.53133369041244</v>
      </c>
      <c r="I53" s="2"/>
      <c r="J53" s="2"/>
      <c r="K53" s="2"/>
      <c r="L53" s="2"/>
      <c r="M53" s="2"/>
    </row>
    <row r="54" spans="1:13" ht="54" hidden="1">
      <c r="A54" s="6" t="s">
        <v>0</v>
      </c>
      <c r="B54" s="18" t="s">
        <v>76</v>
      </c>
      <c r="C54" s="7"/>
      <c r="D54" s="8"/>
      <c r="E54" s="8"/>
      <c r="F54" s="7" t="e">
        <f t="shared" si="1"/>
        <v>#DIV/0!</v>
      </c>
      <c r="G54" s="7">
        <f t="shared" si="2"/>
        <v>0</v>
      </c>
      <c r="H54" s="7" t="e">
        <f t="shared" si="3"/>
        <v>#DIV/0!</v>
      </c>
      <c r="I54" s="2"/>
      <c r="J54" s="2"/>
      <c r="K54" s="2"/>
      <c r="L54" s="2"/>
      <c r="M54" s="2"/>
    </row>
    <row r="55" spans="1:13" s="12" customFormat="1" ht="54.6" customHeight="1">
      <c r="A55" s="6" t="s">
        <v>0</v>
      </c>
      <c r="B55" s="18" t="s">
        <v>76</v>
      </c>
      <c r="C55" s="7">
        <v>46</v>
      </c>
      <c r="D55" s="8"/>
      <c r="E55" s="8"/>
      <c r="F55" s="7" t="e">
        <f t="shared" si="1"/>
        <v>#DIV/0!</v>
      </c>
      <c r="G55" s="7">
        <f t="shared" si="2"/>
        <v>-46</v>
      </c>
      <c r="H55" s="7">
        <f t="shared" si="3"/>
        <v>0</v>
      </c>
      <c r="I55" s="2"/>
      <c r="J55" s="2"/>
      <c r="K55" s="2"/>
      <c r="L55" s="2"/>
      <c r="M55" s="2"/>
    </row>
    <row r="56" spans="1:13" ht="17.399999999999999">
      <c r="A56" s="14" t="s">
        <v>32</v>
      </c>
      <c r="B56" s="17"/>
      <c r="C56" s="9">
        <f>C5+C13+C16+C22+C29+C36+C39+C44+C48+C50+C52+C27</f>
        <v>754149.00000000012</v>
      </c>
      <c r="D56" s="20">
        <f>D5+D13+D16+D22+D29+D36+D39+D44+D48+D50+D52+D27</f>
        <v>4275274.5</v>
      </c>
      <c r="E56" s="20">
        <f>E5+E13+E16+E22+E29+E36+E39+E44+E48+E50+E52+E27</f>
        <v>817440.1</v>
      </c>
      <c r="F56" s="9">
        <f>E56/D56%</f>
        <v>19.120178131252157</v>
      </c>
      <c r="G56" s="9">
        <f t="shared" si="2"/>
        <v>63291.09999999986</v>
      </c>
      <c r="H56" s="9">
        <f t="shared" si="3"/>
        <v>108.39238665038339</v>
      </c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Татьяна Алексеевна Чернышова</cp:lastModifiedBy>
  <cp:lastPrinted>2022-10-05T06:11:33Z</cp:lastPrinted>
  <dcterms:created xsi:type="dcterms:W3CDTF">2016-08-16T06:24:10Z</dcterms:created>
  <dcterms:modified xsi:type="dcterms:W3CDTF">2023-04-10T12:21:09Z</dcterms:modified>
</cp:coreProperties>
</file>