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3 году\район\за 9 месяцев 2023 года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G46" i="4" l="1"/>
  <c r="F46" i="4"/>
  <c r="F27" i="4"/>
  <c r="F28" i="4"/>
  <c r="H18" i="4"/>
  <c r="H19" i="4"/>
  <c r="H20" i="4"/>
  <c r="H15" i="4"/>
  <c r="H16" i="4"/>
  <c r="C44" i="4" l="1"/>
  <c r="E44" i="4"/>
  <c r="H44" i="4" s="1"/>
  <c r="D44" i="4"/>
  <c r="D13" i="4"/>
  <c r="D5" i="4"/>
  <c r="E5" i="4"/>
  <c r="C52" i="4"/>
  <c r="C50" i="4"/>
  <c r="C48" i="4"/>
  <c r="C39" i="4"/>
  <c r="C36" i="4"/>
  <c r="C29" i="4"/>
  <c r="C27" i="4"/>
  <c r="C22" i="4"/>
  <c r="C16" i="4"/>
  <c r="C13" i="4"/>
  <c r="C5" i="4"/>
  <c r="G44" i="4" l="1"/>
  <c r="F44" i="4"/>
  <c r="C56" i="4"/>
  <c r="F5" i="4"/>
  <c r="H33" i="4" l="1"/>
  <c r="F33" i="4" l="1"/>
  <c r="H24" i="4"/>
  <c r="H14" i="4"/>
  <c r="G14" i="4"/>
  <c r="E13" i="4"/>
  <c r="H7" i="4"/>
  <c r="H8" i="4"/>
  <c r="H10" i="4"/>
  <c r="H12" i="4"/>
  <c r="F17" i="4"/>
  <c r="H13" i="4" l="1"/>
  <c r="F13" i="4"/>
  <c r="G13" i="4"/>
  <c r="H54" i="4"/>
  <c r="H55" i="4"/>
  <c r="H45" i="4"/>
  <c r="H32" i="4"/>
  <c r="G28" i="4"/>
  <c r="E27" i="4"/>
  <c r="G27" i="4" s="1"/>
  <c r="D27" i="4"/>
  <c r="F19" i="4"/>
  <c r="H6" i="4"/>
  <c r="G33" i="4" l="1"/>
  <c r="F54" i="4"/>
  <c r="G54" i="4"/>
  <c r="G55" i="4"/>
  <c r="E36" i="4"/>
  <c r="D52" i="4"/>
  <c r="E52" i="4"/>
  <c r="F6" i="4"/>
  <c r="G45" i="4"/>
  <c r="F45" i="4"/>
  <c r="G32" i="4"/>
  <c r="E29" i="4"/>
  <c r="D29" i="4"/>
  <c r="F32" i="4"/>
  <c r="G9" i="4"/>
  <c r="E50" i="4"/>
  <c r="E48" i="4"/>
  <c r="E39" i="4"/>
  <c r="E22" i="4"/>
  <c r="E16" i="4"/>
  <c r="F7" i="4"/>
  <c r="H21" i="4"/>
  <c r="H23" i="4"/>
  <c r="H26" i="4"/>
  <c r="H30" i="4"/>
  <c r="H31" i="4"/>
  <c r="H34" i="4"/>
  <c r="H35" i="4"/>
  <c r="H37" i="4"/>
  <c r="H38" i="4"/>
  <c r="H40" i="4"/>
  <c r="H41" i="4"/>
  <c r="H42" i="4"/>
  <c r="H47" i="4"/>
  <c r="H49" i="4"/>
  <c r="H51" i="4"/>
  <c r="H53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7" i="4"/>
  <c r="G49" i="4"/>
  <c r="G51" i="4"/>
  <c r="G53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7" i="4"/>
  <c r="F49" i="4"/>
  <c r="F51" i="4"/>
  <c r="F53" i="4"/>
  <c r="D50" i="4"/>
  <c r="D48" i="4"/>
  <c r="D39" i="4"/>
  <c r="D36" i="4"/>
  <c r="D22" i="4"/>
  <c r="D16" i="4"/>
  <c r="D56" i="4" l="1"/>
  <c r="E56" i="4"/>
  <c r="G48" i="4"/>
  <c r="F22" i="4"/>
  <c r="F50" i="4"/>
  <c r="F48" i="4"/>
  <c r="F52" i="4"/>
  <c r="H50" i="4"/>
  <c r="G52" i="4"/>
  <c r="F36" i="4"/>
  <c r="F29" i="4"/>
  <c r="F39" i="4"/>
  <c r="H36" i="4"/>
  <c r="H29" i="4"/>
  <c r="G22" i="4"/>
  <c r="H39" i="4"/>
  <c r="F16" i="4"/>
  <c r="H52" i="4"/>
  <c r="G50" i="4"/>
  <c r="H48" i="4"/>
  <c r="G39" i="4"/>
  <c r="G36" i="4"/>
  <c r="G29" i="4"/>
  <c r="H22" i="4"/>
  <c r="G16" i="4"/>
  <c r="H5" i="4"/>
  <c r="G5" i="4"/>
  <c r="F56" i="4" l="1"/>
  <c r="H56" i="4"/>
  <c r="G56" i="4"/>
</calcChain>
</file>

<file path=xl/sharedStrings.xml><?xml version="1.0" encoding="utf-8"?>
<sst xmlns="http://schemas.openxmlformats.org/spreadsheetml/2006/main" count="114" uniqueCount="112">
  <si>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</si>
  <si>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</si>
  <si>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</si>
  <si>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</si>
  <si>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</si>
  <si>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</si>
  <si>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</si>
  <si>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</si>
  <si>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</si>
  <si>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</si>
  <si>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</si>
  <si>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</si>
  <si>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</si>
  <si>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</si>
  <si>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</si>
  <si>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</si>
  <si>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</si>
  <si>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</si>
  <si>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</si>
  <si>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</si>
  <si>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</si>
  <si>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</si>
  <si>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</si>
  <si>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</si>
  <si>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</si>
  <si>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</si>
  <si>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</si>
  <si>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</si>
  <si>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</si>
  <si>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</si>
  <si>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</si>
  <si>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</si>
  <si>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</si>
  <si>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</si>
  <si>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</si>
  <si>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</si>
  <si>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</si>
  <si>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</si>
  <si>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</si>
  <si>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</si>
  <si>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</si>
  <si>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</si>
  <si>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</si>
  <si>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</si>
  <si>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</si>
  <si>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</si>
  <si>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</si>
  <si>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</si>
  <si>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</si>
  <si>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</si>
  <si>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</si>
  <si>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</si>
  <si>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</si>
  <si>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</si>
  <si>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</si>
  <si>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</si>
  <si>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</si>
  <si>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</si>
  <si>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</si>
  <si>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</si>
  <si>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</si>
  <si>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</si>
  <si>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</si>
  <si>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</si>
  <si>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</si>
  <si>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</si>
  <si>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</si>
  <si>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</si>
  <si>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</si>
  <si>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</si>
  <si>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</si>
  <si>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</si>
  <si>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</si>
  <si>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</si>
  <si>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</si>
  <si>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</si>
  <si>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</si>
  <si>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</si>
  <si>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</si>
  <si>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</si>
  <si>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</si>
  <si>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</si>
  <si>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</si>
  <si>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</si>
  <si>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</si>
  <si>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</si>
  <si>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</si>
  <si>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</si>
  <si>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</si>
  <si>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</si>
  <si>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</si>
  <si>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</si>
  <si>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</si>
  <si>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</si>
  <si>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</si>
  <si>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</si>
  <si>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</si>
  <si>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</si>
  <si>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</si>
  <si>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</si>
  <si>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</si>
  <si>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</si>
  <si>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</si>
  <si>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</si>
  <si>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План на 2023 год</t>
  </si>
  <si>
    <t>% исполнения к  плану 2023 года</t>
  </si>
  <si>
    <t>1103</t>
  </si>
  <si>
    <t>Спорт высших достижений</t>
  </si>
  <si>
    <t>Исполнение по расходам бюджета Балаковского муниципального района за 9 месяцев 2023 года</t>
  </si>
  <si>
    <t>Исполнение за 9 месяцев 2022 года</t>
  </si>
  <si>
    <t xml:space="preserve">Исполнение за  9 месяцев 2023 года </t>
  </si>
  <si>
    <t>Изменения к исполнению за 9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</si>
</sst>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45" sqref="G45:G46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108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109</v>
      </c>
      <c r="D3" s="24" t="s">
        <v>104</v>
      </c>
      <c r="E3" s="24" t="s">
        <v>110</v>
      </c>
      <c r="F3" s="23" t="s">
        <v>105</v>
      </c>
      <c r="G3" s="23" t="s">
        <v>111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246809.59999999998</v>
      </c>
      <c r="D5" s="5">
        <f t="shared" ref="D5:E5" si="0">SUM(D6:D12)</f>
        <v>423578.30000000005</v>
      </c>
      <c r="E5" s="5">
        <f t="shared" si="0"/>
        <v>265521.59999999998</v>
      </c>
      <c r="F5" s="5">
        <f>E5/D5%</f>
        <v>62.685364193585919</v>
      </c>
      <c r="G5" s="5">
        <f>E5-C5</f>
        <v>18712</v>
      </c>
      <c r="H5" s="5">
        <f>E5/C5%</f>
        <v>107.58155274349134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1781.9</v>
      </c>
      <c r="D6" s="8">
        <v>3705.9</v>
      </c>
      <c r="E6" s="8">
        <v>2587.9</v>
      </c>
      <c r="F6" s="7">
        <f t="shared" ref="F6:F54" si="1">E6/D6%</f>
        <v>69.831889689414183</v>
      </c>
      <c r="G6" s="10">
        <f t="shared" ref="G6:G56" si="2">E6-C6</f>
        <v>806</v>
      </c>
      <c r="H6" s="7">
        <f t="shared" ref="H6:H56" si="3">E6/C6%</f>
        <v>145.23261686963352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3658.5</v>
      </c>
      <c r="D7" s="8">
        <v>5690.2</v>
      </c>
      <c r="E7" s="8">
        <v>3454.8</v>
      </c>
      <c r="F7" s="7">
        <f t="shared" si="1"/>
        <v>60.714913359811611</v>
      </c>
      <c r="G7" s="7">
        <f t="shared" si="2"/>
        <v>-203.69999999999982</v>
      </c>
      <c r="H7" s="7">
        <f t="shared" si="3"/>
        <v>94.432144321443218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81160.399999999994</v>
      </c>
      <c r="D8" s="8">
        <v>130585.1</v>
      </c>
      <c r="E8" s="8">
        <v>85731.8</v>
      </c>
      <c r="F8" s="7">
        <f t="shared" si="1"/>
        <v>65.652053718226654</v>
      </c>
      <c r="G8" s="7">
        <f t="shared" si="2"/>
        <v>4571.4000000000087</v>
      </c>
      <c r="H8" s="7">
        <f t="shared" si="3"/>
        <v>105.63254986421951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127.4</v>
      </c>
      <c r="D9" s="8">
        <v>21.6</v>
      </c>
      <c r="E9" s="8">
        <v>21.6</v>
      </c>
      <c r="F9" s="7">
        <v>0</v>
      </c>
      <c r="G9" s="7">
        <f t="shared" si="2"/>
        <v>-105.80000000000001</v>
      </c>
      <c r="H9" s="7">
        <v>0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43890.3</v>
      </c>
      <c r="D10" s="8">
        <v>66847.8</v>
      </c>
      <c r="E10" s="8">
        <v>44777</v>
      </c>
      <c r="F10" s="7">
        <f t="shared" si="1"/>
        <v>66.983505814701445</v>
      </c>
      <c r="G10" s="7">
        <f t="shared" si="2"/>
        <v>886.69999999999709</v>
      </c>
      <c r="H10" s="7">
        <f t="shared" si="3"/>
        <v>102.0202641585954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3722.5</v>
      </c>
      <c r="E11" s="8"/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116191.1</v>
      </c>
      <c r="D12" s="8">
        <v>213005.2</v>
      </c>
      <c r="E12" s="8">
        <v>128948.5</v>
      </c>
      <c r="F12" s="8">
        <f t="shared" si="1"/>
        <v>60.53772396166854</v>
      </c>
      <c r="G12" s="8">
        <f t="shared" si="2"/>
        <v>12757.399999999994</v>
      </c>
      <c r="H12" s="7">
        <f t="shared" si="3"/>
        <v>110.97967055996543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4">C14+C15</f>
        <v>12345.4</v>
      </c>
      <c r="D13" s="5">
        <f>D14+D15</f>
        <v>22236.2</v>
      </c>
      <c r="E13" s="5">
        <f t="shared" ref="E13" si="5">E14+E15</f>
        <v>13489.9</v>
      </c>
      <c r="F13" s="5">
        <f>E13/D13%</f>
        <v>60.66639084016154</v>
      </c>
      <c r="G13" s="5">
        <f>E13-C13</f>
        <v>1144.5</v>
      </c>
      <c r="H13" s="9">
        <f>E13/C13%</f>
        <v>109.27065951690508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si="3"/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12345.4</v>
      </c>
      <c r="D15" s="8">
        <v>22236.2</v>
      </c>
      <c r="E15" s="8">
        <v>13489.9</v>
      </c>
      <c r="F15" s="7">
        <f t="shared" si="1"/>
        <v>60.66639084016154</v>
      </c>
      <c r="G15" s="7">
        <f t="shared" si="2"/>
        <v>1144.5</v>
      </c>
      <c r="H15" s="7">
        <f t="shared" si="3"/>
        <v>109.27065951690508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SUM(C17:C21)</f>
        <v>218471.80000000002</v>
      </c>
      <c r="D16" s="5">
        <f>SUM(D17:D21)</f>
        <v>341132.79999999999</v>
      </c>
      <c r="E16" s="5">
        <f>SUM(E17:E21)</f>
        <v>257228.6</v>
      </c>
      <c r="F16" s="5">
        <f t="shared" si="1"/>
        <v>75.404241398071363</v>
      </c>
      <c r="G16" s="5">
        <f t="shared" si="2"/>
        <v>38756.799999999988</v>
      </c>
      <c r="H16" s="9">
        <f t="shared" si="3"/>
        <v>117.73995545420506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/>
      <c r="D17" s="8">
        <v>449.1</v>
      </c>
      <c r="E17" s="8">
        <v>299.39999999999998</v>
      </c>
      <c r="F17" s="7">
        <f t="shared" si="1"/>
        <v>66.666666666666657</v>
      </c>
      <c r="G17" s="7">
        <f t="shared" si="2"/>
        <v>299.39999999999998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868.4</v>
      </c>
      <c r="D18" s="8">
        <v>1000</v>
      </c>
      <c r="E18" s="8">
        <v>999.9</v>
      </c>
      <c r="F18" s="7">
        <f t="shared" si="1"/>
        <v>99.99</v>
      </c>
      <c r="G18" s="7">
        <f t="shared" si="2"/>
        <v>131.5</v>
      </c>
      <c r="H18" s="7">
        <f t="shared" si="3"/>
        <v>115.14279134039614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24644.9</v>
      </c>
      <c r="D19" s="21">
        <v>47911.4</v>
      </c>
      <c r="E19" s="8">
        <v>33011.800000000003</v>
      </c>
      <c r="F19" s="7">
        <f t="shared" si="1"/>
        <v>68.901764506985813</v>
      </c>
      <c r="G19" s="7">
        <f t="shared" si="2"/>
        <v>8366.9000000000015</v>
      </c>
      <c r="H19" s="7">
        <f t="shared" si="3"/>
        <v>133.94982329001132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187039.6</v>
      </c>
      <c r="D20" s="8">
        <v>242188.5</v>
      </c>
      <c r="E20" s="8">
        <v>216585.2</v>
      </c>
      <c r="F20" s="7">
        <f t="shared" si="1"/>
        <v>89.428358489358487</v>
      </c>
      <c r="G20" s="7">
        <f t="shared" si="2"/>
        <v>29545.600000000006</v>
      </c>
      <c r="H20" s="7">
        <f>E20/C20%</f>
        <v>115.7964409675812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5918.9</v>
      </c>
      <c r="D21" s="8">
        <v>49583.8</v>
      </c>
      <c r="E21" s="8">
        <v>6332.3</v>
      </c>
      <c r="F21" s="7">
        <f t="shared" si="1"/>
        <v>12.770905013330967</v>
      </c>
      <c r="G21" s="7">
        <f t="shared" si="2"/>
        <v>413.40000000000055</v>
      </c>
      <c r="H21" s="7">
        <f t="shared" si="3"/>
        <v>106.98440588622887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33711.199999999997</v>
      </c>
      <c r="D22" s="5">
        <f>D23+D24+D25+D26</f>
        <v>134542.5</v>
      </c>
      <c r="E22" s="5">
        <f>E23+E24+E25+E26</f>
        <v>48106.3</v>
      </c>
      <c r="F22" s="5">
        <f t="shared" si="1"/>
        <v>35.75546760317372</v>
      </c>
      <c r="G22" s="5">
        <f t="shared" si="2"/>
        <v>14395.100000000006</v>
      </c>
      <c r="H22" s="5">
        <f t="shared" si="3"/>
        <v>142.70123875744562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11086.1</v>
      </c>
      <c r="D23" s="8">
        <v>11756</v>
      </c>
      <c r="E23" s="8">
        <v>7017.1</v>
      </c>
      <c r="F23" s="7">
        <f t="shared" si="1"/>
        <v>59.689520244981288</v>
      </c>
      <c r="G23" s="7">
        <f t="shared" si="2"/>
        <v>-4069</v>
      </c>
      <c r="H23" s="7">
        <f t="shared" si="3"/>
        <v>63.296380151721529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2256.1</v>
      </c>
      <c r="D24" s="8">
        <v>34032.1</v>
      </c>
      <c r="E24" s="8">
        <v>1359.1</v>
      </c>
      <c r="F24" s="7">
        <f t="shared" si="1"/>
        <v>3.9935825294354448</v>
      </c>
      <c r="G24" s="7">
        <f t="shared" si="2"/>
        <v>-897</v>
      </c>
      <c r="H24" s="7">
        <f t="shared" si="3"/>
        <v>60.241124063649657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784</v>
      </c>
      <c r="D25" s="8">
        <v>65276.1</v>
      </c>
      <c r="E25" s="8">
        <v>24678.7</v>
      </c>
      <c r="F25" s="7">
        <v>0</v>
      </c>
      <c r="G25" s="7">
        <f t="shared" si="2"/>
        <v>23894.7</v>
      </c>
      <c r="H25" s="7">
        <v>0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19585</v>
      </c>
      <c r="D26" s="8">
        <v>23478.3</v>
      </c>
      <c r="E26" s="8">
        <v>15051.4</v>
      </c>
      <c r="F26" s="7">
        <f>E26/D26%</f>
        <v>64.10770796863487</v>
      </c>
      <c r="G26" s="7">
        <f t="shared" si="2"/>
        <v>-4533.6000000000004</v>
      </c>
      <c r="H26" s="7">
        <f t="shared" si="3"/>
        <v>76.851672198110805</v>
      </c>
      <c r="I26" s="2"/>
      <c r="J26" s="2"/>
      <c r="K26" s="2"/>
      <c r="L26" s="2"/>
      <c r="M26" s="2"/>
    </row>
    <row r="27" spans="1:13" s="12" customFormat="1" ht="18">
      <c r="A27" s="4" t="s">
        <v>97</v>
      </c>
      <c r="B27" s="17" t="s">
        <v>96</v>
      </c>
      <c r="C27" s="5">
        <f t="shared" ref="C27" si="6">C28</f>
        <v>0</v>
      </c>
      <c r="D27" s="5">
        <f>D28</f>
        <v>18274.099999999999</v>
      </c>
      <c r="E27" s="5">
        <f t="shared" ref="E27" si="7">E28</f>
        <v>2768.9</v>
      </c>
      <c r="F27" s="9">
        <f t="shared" ref="F27:F28" si="8">E27/D27%</f>
        <v>15.152045791584813</v>
      </c>
      <c r="G27" s="9">
        <f t="shared" si="2"/>
        <v>2768.9</v>
      </c>
      <c r="H27" s="7"/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0</v>
      </c>
      <c r="D28" s="8">
        <v>18274.099999999999</v>
      </c>
      <c r="E28" s="8">
        <v>2768.9</v>
      </c>
      <c r="F28" s="7">
        <f t="shared" si="8"/>
        <v>15.152045791584813</v>
      </c>
      <c r="G28" s="7">
        <f t="shared" si="2"/>
        <v>2768.9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1932597.7000000002</v>
      </c>
      <c r="D29" s="5">
        <f>SUM(D30:D35)</f>
        <v>3107803.3000000003</v>
      </c>
      <c r="E29" s="5">
        <f>SUM(E30:E35)</f>
        <v>2054442.7000000002</v>
      </c>
      <c r="F29" s="5">
        <f t="shared" si="1"/>
        <v>66.105943706282829</v>
      </c>
      <c r="G29" s="5">
        <f t="shared" si="2"/>
        <v>121845</v>
      </c>
      <c r="H29" s="5">
        <f t="shared" si="3"/>
        <v>106.30472653465333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636131.19999999995</v>
      </c>
      <c r="D30" s="8">
        <v>1055150.8</v>
      </c>
      <c r="E30" s="8">
        <v>685105.7</v>
      </c>
      <c r="F30" s="7">
        <f t="shared" si="1"/>
        <v>64.929647970697644</v>
      </c>
      <c r="G30" s="7">
        <f t="shared" si="2"/>
        <v>48974.5</v>
      </c>
      <c r="H30" s="7">
        <f t="shared" si="3"/>
        <v>107.69880490062427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1057800.8</v>
      </c>
      <c r="D31" s="8">
        <v>1660535.9</v>
      </c>
      <c r="E31" s="8">
        <v>1101027.3</v>
      </c>
      <c r="F31" s="7">
        <f t="shared" si="1"/>
        <v>66.305540277689872</v>
      </c>
      <c r="G31" s="7">
        <f t="shared" si="2"/>
        <v>43226.5</v>
      </c>
      <c r="H31" s="7">
        <f t="shared" si="3"/>
        <v>104.0864499251655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109062.5</v>
      </c>
      <c r="D32" s="8">
        <v>180965.4</v>
      </c>
      <c r="E32" s="8">
        <v>124590.6</v>
      </c>
      <c r="F32" s="7">
        <f t="shared" si="1"/>
        <v>68.847746585811436</v>
      </c>
      <c r="G32" s="7">
        <f t="shared" si="2"/>
        <v>15528.100000000006</v>
      </c>
      <c r="H32" s="7">
        <f t="shared" si="3"/>
        <v>114.2377994269341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131.5</v>
      </c>
      <c r="D33" s="8">
        <v>222.1</v>
      </c>
      <c r="E33" s="8">
        <v>162.6</v>
      </c>
      <c r="F33" s="7">
        <f t="shared" si="1"/>
        <v>73.210265646105356</v>
      </c>
      <c r="G33" s="7">
        <f t="shared" si="2"/>
        <v>31.099999999999994</v>
      </c>
      <c r="H33" s="7">
        <f t="shared" si="3"/>
        <v>123.65019011406844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32932.1</v>
      </c>
      <c r="D34" s="8">
        <v>3250.6</v>
      </c>
      <c r="E34" s="8">
        <v>3065.3</v>
      </c>
      <c r="F34" s="7">
        <f t="shared" si="1"/>
        <v>94.299513935888768</v>
      </c>
      <c r="G34" s="7">
        <f t="shared" si="2"/>
        <v>-29866.799999999999</v>
      </c>
      <c r="H34" s="7">
        <f t="shared" si="3"/>
        <v>9.3079396698054495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96539.6</v>
      </c>
      <c r="D35" s="8">
        <v>207678.5</v>
      </c>
      <c r="E35" s="8">
        <v>140491.20000000001</v>
      </c>
      <c r="F35" s="7">
        <f t="shared" si="1"/>
        <v>67.648408477526573</v>
      </c>
      <c r="G35" s="7">
        <f t="shared" si="2"/>
        <v>43951.600000000006</v>
      </c>
      <c r="H35" s="7">
        <f t="shared" si="3"/>
        <v>145.5270168925498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69841.100000000006</v>
      </c>
      <c r="D36" s="5">
        <f>D37+D38</f>
        <v>217484.19999999998</v>
      </c>
      <c r="E36" s="5">
        <f>E37+E38</f>
        <v>109729.8</v>
      </c>
      <c r="F36" s="5">
        <f t="shared" si="1"/>
        <v>50.454147933505062</v>
      </c>
      <c r="G36" s="5">
        <f t="shared" si="2"/>
        <v>39888.699999999997</v>
      </c>
      <c r="H36" s="5">
        <f t="shared" si="3"/>
        <v>157.11350479875028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66877.600000000006</v>
      </c>
      <c r="D37" s="8">
        <v>212420.3</v>
      </c>
      <c r="E37" s="8">
        <v>106340.6</v>
      </c>
      <c r="F37" s="7">
        <f t="shared" si="1"/>
        <v>50.061411268132098</v>
      </c>
      <c r="G37" s="7">
        <f t="shared" si="2"/>
        <v>39463</v>
      </c>
      <c r="H37" s="7">
        <f t="shared" si="3"/>
        <v>159.00779932294219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2963.5</v>
      </c>
      <c r="D38" s="8">
        <v>5063.8999999999996</v>
      </c>
      <c r="E38" s="8">
        <v>3389.2</v>
      </c>
      <c r="F38" s="7">
        <f t="shared" si="1"/>
        <v>66.928651829617493</v>
      </c>
      <c r="G38" s="7">
        <f t="shared" si="2"/>
        <v>425.69999999999982</v>
      </c>
      <c r="H38" s="7">
        <f t="shared" si="3"/>
        <v>114.36477138518643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91238.5</v>
      </c>
      <c r="D39" s="5">
        <f>D40+D41+D42+D43</f>
        <v>162327</v>
      </c>
      <c r="E39" s="5">
        <f>E40+E41+E42+E43</f>
        <v>95565.6</v>
      </c>
      <c r="F39" s="5">
        <f t="shared" si="1"/>
        <v>58.872276331109433</v>
      </c>
      <c r="G39" s="5">
        <f t="shared" si="2"/>
        <v>4327.1000000000058</v>
      </c>
      <c r="H39" s="5">
        <f t="shared" si="3"/>
        <v>104.74262509795756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6096.7</v>
      </c>
      <c r="D40" s="8">
        <v>10374.799999999999</v>
      </c>
      <c r="E40" s="8">
        <v>6707.9</v>
      </c>
      <c r="F40" s="7">
        <f t="shared" si="1"/>
        <v>64.655704206346144</v>
      </c>
      <c r="G40" s="7">
        <f t="shared" si="2"/>
        <v>611.19999999999982</v>
      </c>
      <c r="H40" s="7">
        <f t="shared" si="3"/>
        <v>110.02509554349074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44966.6</v>
      </c>
      <c r="D41" s="8">
        <v>90327.4</v>
      </c>
      <c r="E41" s="8">
        <v>51619.199999999997</v>
      </c>
      <c r="F41" s="7">
        <f t="shared" si="1"/>
        <v>57.146779382557234</v>
      </c>
      <c r="G41" s="7">
        <f t="shared" si="2"/>
        <v>6652.5999999999985</v>
      </c>
      <c r="H41" s="7">
        <f t="shared" si="3"/>
        <v>114.79453638923111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40175.199999999997</v>
      </c>
      <c r="D42" s="8">
        <v>61624.800000000003</v>
      </c>
      <c r="E42" s="8">
        <v>37238.5</v>
      </c>
      <c r="F42" s="7">
        <f t="shared" si="1"/>
        <v>60.427782321403065</v>
      </c>
      <c r="G42" s="7">
        <f t="shared" si="2"/>
        <v>-2936.6999999999971</v>
      </c>
      <c r="H42" s="7">
        <f t="shared" si="3"/>
        <v>92.690266632151193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7"/>
      <c r="G43" s="7">
        <f t="shared" si="2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C45+C46+C47</f>
        <v>110404.8</v>
      </c>
      <c r="D44" s="5">
        <f>D45+D46+D47</f>
        <v>167320.4</v>
      </c>
      <c r="E44" s="5">
        <f>E45+E46+E47</f>
        <v>115069.5</v>
      </c>
      <c r="F44" s="5">
        <f>E44/D44%</f>
        <v>68.771948907604809</v>
      </c>
      <c r="G44" s="5">
        <f>E44-C44</f>
        <v>4664.6999999999971</v>
      </c>
      <c r="H44" s="5">
        <f>E44/C44%</f>
        <v>104.22508803965044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107336.3</v>
      </c>
      <c r="D45" s="8">
        <v>9200.5</v>
      </c>
      <c r="E45" s="8">
        <v>9200.5</v>
      </c>
      <c r="F45" s="7">
        <f t="shared" si="1"/>
        <v>100</v>
      </c>
      <c r="G45" s="7">
        <f t="shared" si="2"/>
        <v>-98135.8</v>
      </c>
      <c r="H45" s="7">
        <f t="shared" si="3"/>
        <v>8.5716574914544275</v>
      </c>
      <c r="I45" s="2"/>
      <c r="J45" s="2"/>
      <c r="K45" s="2"/>
      <c r="L45" s="2"/>
      <c r="M45" s="2"/>
    </row>
    <row r="46" spans="1:13" s="12" customFormat="1" ht="25.2" customHeight="1">
      <c r="A46" s="6" t="s">
        <v>107</v>
      </c>
      <c r="B46" s="18" t="s">
        <v>106</v>
      </c>
      <c r="C46" s="7">
        <v>0</v>
      </c>
      <c r="D46" s="8">
        <v>154072.29999999999</v>
      </c>
      <c r="E46" s="8">
        <v>103736.6</v>
      </c>
      <c r="F46" s="7">
        <f t="shared" si="1"/>
        <v>67.329818533247064</v>
      </c>
      <c r="G46" s="7">
        <f t="shared" si="2"/>
        <v>103736.6</v>
      </c>
      <c r="H46" s="7"/>
      <c r="I46" s="2"/>
      <c r="J46" s="2"/>
      <c r="K46" s="2"/>
      <c r="L46" s="2"/>
      <c r="M46" s="2"/>
    </row>
    <row r="47" spans="1:13" ht="25.2" customHeight="1">
      <c r="A47" s="6" t="s">
        <v>4</v>
      </c>
      <c r="B47" s="18" t="s">
        <v>69</v>
      </c>
      <c r="C47" s="7">
        <v>3068.5</v>
      </c>
      <c r="D47" s="8">
        <v>4047.6</v>
      </c>
      <c r="E47" s="8">
        <v>2132.4</v>
      </c>
      <c r="F47" s="7">
        <f t="shared" si="1"/>
        <v>52.683071449747999</v>
      </c>
      <c r="G47" s="7">
        <f t="shared" si="2"/>
        <v>-936.09999999999991</v>
      </c>
      <c r="H47" s="7">
        <f t="shared" si="3"/>
        <v>69.493237738308622</v>
      </c>
      <c r="I47" s="2"/>
      <c r="J47" s="2"/>
      <c r="K47" s="2"/>
      <c r="L47" s="2"/>
      <c r="M47" s="2"/>
    </row>
    <row r="48" spans="1:13" ht="27" customHeight="1">
      <c r="A48" s="4" t="s">
        <v>87</v>
      </c>
      <c r="B48" s="17" t="s">
        <v>70</v>
      </c>
      <c r="C48" s="5">
        <f>C49</f>
        <v>5461.7</v>
      </c>
      <c r="D48" s="5">
        <f>D49</f>
        <v>6473</v>
      </c>
      <c r="E48" s="5">
        <f>E49</f>
        <v>5460.4</v>
      </c>
      <c r="F48" s="5">
        <f t="shared" si="1"/>
        <v>84.356558010196196</v>
      </c>
      <c r="G48" s="5">
        <f t="shared" si="2"/>
        <v>-1.3000000000001819</v>
      </c>
      <c r="H48" s="5">
        <f t="shared" si="3"/>
        <v>99.976197887104746</v>
      </c>
      <c r="I48" s="1"/>
      <c r="J48" s="1"/>
      <c r="K48" s="1"/>
      <c r="L48" s="1"/>
      <c r="M48" s="2"/>
    </row>
    <row r="49" spans="1:13" ht="18">
      <c r="A49" s="6" t="s">
        <v>3</v>
      </c>
      <c r="B49" s="18" t="s">
        <v>71</v>
      </c>
      <c r="C49" s="7">
        <v>5461.7</v>
      </c>
      <c r="D49" s="8">
        <v>6473</v>
      </c>
      <c r="E49" s="8">
        <v>5460.4</v>
      </c>
      <c r="F49" s="7">
        <f t="shared" si="1"/>
        <v>84.356558010196196</v>
      </c>
      <c r="G49" s="7">
        <f t="shared" si="2"/>
        <v>-1.3000000000001819</v>
      </c>
      <c r="H49" s="7">
        <f t="shared" si="3"/>
        <v>99.976197887104746</v>
      </c>
      <c r="I49" s="2"/>
      <c r="J49" s="2"/>
      <c r="K49" s="2"/>
      <c r="L49" s="2"/>
      <c r="M49" s="2"/>
    </row>
    <row r="50" spans="1:13" ht="44.4" customHeight="1">
      <c r="A50" s="4" t="s">
        <v>88</v>
      </c>
      <c r="B50" s="17" t="s">
        <v>72</v>
      </c>
      <c r="C50" s="5">
        <f>C51</f>
        <v>13472.8</v>
      </c>
      <c r="D50" s="5">
        <f>D51</f>
        <v>30299.5</v>
      </c>
      <c r="E50" s="5">
        <f>E51</f>
        <v>3363.6</v>
      </c>
      <c r="F50" s="5">
        <f t="shared" si="1"/>
        <v>11.101173286687899</v>
      </c>
      <c r="G50" s="5">
        <f t="shared" si="2"/>
        <v>-10109.199999999999</v>
      </c>
      <c r="H50" s="5">
        <f t="shared" si="3"/>
        <v>24.965857134374446</v>
      </c>
      <c r="I50" s="1"/>
      <c r="J50" s="1"/>
      <c r="K50" s="1"/>
      <c r="L50" s="1"/>
      <c r="M50" s="2"/>
    </row>
    <row r="51" spans="1:13" ht="28.2" customHeight="1">
      <c r="A51" s="6" t="s">
        <v>2</v>
      </c>
      <c r="B51" s="18" t="s">
        <v>73</v>
      </c>
      <c r="C51" s="7">
        <v>13472.8</v>
      </c>
      <c r="D51" s="8">
        <v>30299.5</v>
      </c>
      <c r="E51" s="8">
        <v>3363.6</v>
      </c>
      <c r="F51" s="7">
        <f t="shared" si="1"/>
        <v>11.101173286687899</v>
      </c>
      <c r="G51" s="7">
        <f t="shared" si="2"/>
        <v>-10109.199999999999</v>
      </c>
      <c r="H51" s="7">
        <f t="shared" si="3"/>
        <v>24.965857134374446</v>
      </c>
      <c r="I51" s="2"/>
      <c r="J51" s="2"/>
      <c r="K51" s="2"/>
      <c r="L51" s="2"/>
      <c r="M51" s="2"/>
    </row>
    <row r="52" spans="1:13" ht="57.6" customHeight="1">
      <c r="A52" s="4" t="s">
        <v>89</v>
      </c>
      <c r="B52" s="17" t="s">
        <v>74</v>
      </c>
      <c r="C52" s="5">
        <f t="shared" ref="C52" si="9">C53+C54+C55</f>
        <v>10865.5</v>
      </c>
      <c r="D52" s="5">
        <f t="shared" ref="D52:E52" si="10">D53+D54+D55</f>
        <v>11709.5</v>
      </c>
      <c r="E52" s="5">
        <f t="shared" si="10"/>
        <v>8782.2000000000007</v>
      </c>
      <c r="F52" s="5">
        <f t="shared" si="1"/>
        <v>75.000640505572406</v>
      </c>
      <c r="G52" s="5">
        <f>E52-C52</f>
        <v>-2083.2999999999993</v>
      </c>
      <c r="H52" s="5">
        <f t="shared" si="3"/>
        <v>80.826469099443202</v>
      </c>
      <c r="I52" s="1"/>
      <c r="J52" s="1"/>
      <c r="K52" s="1"/>
      <c r="L52" s="1"/>
      <c r="M52" s="2"/>
    </row>
    <row r="53" spans="1:13" ht="36">
      <c r="A53" s="6" t="s">
        <v>1</v>
      </c>
      <c r="B53" s="18" t="s">
        <v>75</v>
      </c>
      <c r="C53" s="7">
        <v>8401.5</v>
      </c>
      <c r="D53" s="8">
        <v>11709.5</v>
      </c>
      <c r="E53" s="8">
        <v>8782.2000000000007</v>
      </c>
      <c r="F53" s="7">
        <f t="shared" si="1"/>
        <v>75.000640505572406</v>
      </c>
      <c r="G53" s="7">
        <f t="shared" si="2"/>
        <v>380.70000000000073</v>
      </c>
      <c r="H53" s="7">
        <f t="shared" si="3"/>
        <v>104.53133369041244</v>
      </c>
      <c r="I53" s="2"/>
      <c r="J53" s="2"/>
      <c r="K53" s="2"/>
      <c r="L53" s="2"/>
      <c r="M53" s="2"/>
    </row>
    <row r="54" spans="1:13" ht="36" hidden="1">
      <c r="A54" s="6" t="s">
        <v>0</v>
      </c>
      <c r="B54" s="18" t="s">
        <v>76</v>
      </c>
      <c r="C54" s="7"/>
      <c r="D54" s="8"/>
      <c r="E54" s="8"/>
      <c r="F54" s="7" t="e">
        <f t="shared" si="1"/>
        <v>#DIV/0!</v>
      </c>
      <c r="G54" s="7">
        <f t="shared" si="2"/>
        <v>0</v>
      </c>
      <c r="H54" s="7" t="e">
        <f t="shared" si="3"/>
        <v>#DIV/0!</v>
      </c>
      <c r="I54" s="2"/>
      <c r="J54" s="2"/>
      <c r="K54" s="2"/>
      <c r="L54" s="2"/>
      <c r="M54" s="2"/>
    </row>
    <row r="55" spans="1:13" s="12" customFormat="1" ht="54.6" customHeight="1">
      <c r="A55" s="6" t="s">
        <v>0</v>
      </c>
      <c r="B55" s="18" t="s">
        <v>76</v>
      </c>
      <c r="C55" s="7">
        <v>2464</v>
      </c>
      <c r="D55" s="8"/>
      <c r="E55" s="8"/>
      <c r="F55" s="7"/>
      <c r="G55" s="7">
        <f t="shared" si="2"/>
        <v>-2464</v>
      </c>
      <c r="H55" s="7">
        <f t="shared" si="3"/>
        <v>0</v>
      </c>
      <c r="I55" s="2"/>
      <c r="J55" s="2"/>
      <c r="K55" s="2"/>
      <c r="L55" s="2"/>
      <c r="M55" s="2"/>
    </row>
    <row r="56" spans="1:13" ht="17.399999999999999">
      <c r="A56" s="14" t="s">
        <v>32</v>
      </c>
      <c r="B56" s="17"/>
      <c r="C56" s="9">
        <f>C5+C13+C16+C22+C29+C36+C39+C44+C48+C50+C52+C27</f>
        <v>2745220.1</v>
      </c>
      <c r="D56" s="20">
        <f>D5+D13+D16+D22+D29+D36+D39+D44+D48+D50+D52+D27</f>
        <v>4643180.8000000007</v>
      </c>
      <c r="E56" s="20">
        <f>E5+E13+E16+E22+E29+E36+E39+E44+E48+E50+E52+E27</f>
        <v>2979529.1</v>
      </c>
      <c r="F56" s="9">
        <f>E56/D56%</f>
        <v>64.169999583044444</v>
      </c>
      <c r="G56" s="9">
        <f t="shared" si="2"/>
        <v>234309</v>
      </c>
      <c r="H56" s="9">
        <f t="shared" si="3"/>
        <v>108.53516262685093</v>
      </c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2023-10-17T04:24:40Z</cp:lastPrinted>
  <dcterms:created xsi:type="dcterms:W3CDTF">2016-08-16T06:24:10Z</dcterms:created>
  <dcterms:modified xsi:type="dcterms:W3CDTF">2023-10-17T05:14:31Z</dcterms:modified>
</cp:coreProperties>
</file>