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4 году\район\Годовой за 2023 год\для сайта\"/>
    </mc:Choice>
  </mc:AlternateContent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52511" iterate="1"/>
</workbook>
</file>

<file path=xl/calcChain.xml><?xml version="1.0" encoding="utf-8"?>
<calcChain xmlns="http://schemas.openxmlformats.org/spreadsheetml/2006/main">
  <c r="F54" i="4" l="1"/>
  <c r="F55" i="4"/>
  <c r="C5" i="4"/>
  <c r="G46" i="4" l="1"/>
  <c r="F46" i="4"/>
  <c r="F28" i="4"/>
  <c r="H18" i="4"/>
  <c r="H19" i="4"/>
  <c r="H20" i="4"/>
  <c r="H15" i="4"/>
  <c r="C44" i="4" l="1"/>
  <c r="E44" i="4"/>
  <c r="H44" i="4" s="1"/>
  <c r="D44" i="4"/>
  <c r="D13" i="4"/>
  <c r="D5" i="4"/>
  <c r="E5" i="4"/>
  <c r="C52" i="4"/>
  <c r="C50" i="4"/>
  <c r="C48" i="4"/>
  <c r="C39" i="4"/>
  <c r="C36" i="4"/>
  <c r="C29" i="4"/>
  <c r="C27" i="4"/>
  <c r="C22" i="4"/>
  <c r="C16" i="4"/>
  <c r="C13" i="4"/>
  <c r="G44" i="4" l="1"/>
  <c r="F44" i="4"/>
  <c r="C56" i="4"/>
  <c r="F5" i="4"/>
  <c r="H33" i="4" l="1"/>
  <c r="F33" i="4" l="1"/>
  <c r="H24" i="4"/>
  <c r="H14" i="4"/>
  <c r="G14" i="4"/>
  <c r="E13" i="4"/>
  <c r="H7" i="4"/>
  <c r="H8" i="4"/>
  <c r="H10" i="4"/>
  <c r="H12" i="4"/>
  <c r="F17" i="4"/>
  <c r="H13" i="4" l="1"/>
  <c r="F13" i="4"/>
  <c r="G13" i="4"/>
  <c r="H54" i="4"/>
  <c r="H55" i="4"/>
  <c r="H45" i="4"/>
  <c r="H32" i="4"/>
  <c r="G28" i="4"/>
  <c r="E27" i="4"/>
  <c r="D27" i="4"/>
  <c r="F19" i="4"/>
  <c r="H6" i="4"/>
  <c r="G27" i="4" l="1"/>
  <c r="F27" i="4"/>
  <c r="G33" i="4"/>
  <c r="G54" i="4"/>
  <c r="G55" i="4"/>
  <c r="E36" i="4"/>
  <c r="D52" i="4"/>
  <c r="E52" i="4"/>
  <c r="F6" i="4"/>
  <c r="G45" i="4"/>
  <c r="F45" i="4"/>
  <c r="G32" i="4"/>
  <c r="E29" i="4"/>
  <c r="D29" i="4"/>
  <c r="F32" i="4"/>
  <c r="G9" i="4"/>
  <c r="E50" i="4"/>
  <c r="E48" i="4"/>
  <c r="E39" i="4"/>
  <c r="E22" i="4"/>
  <c r="E16" i="4"/>
  <c r="H16" i="4" s="1"/>
  <c r="F7" i="4"/>
  <c r="H21" i="4"/>
  <c r="H23" i="4"/>
  <c r="H26" i="4"/>
  <c r="H30" i="4"/>
  <c r="H31" i="4"/>
  <c r="H34" i="4"/>
  <c r="H35" i="4"/>
  <c r="H37" i="4"/>
  <c r="H38" i="4"/>
  <c r="H40" i="4"/>
  <c r="H41" i="4"/>
  <c r="H42" i="4"/>
  <c r="H47" i="4"/>
  <c r="H49" i="4"/>
  <c r="H51" i="4"/>
  <c r="H53" i="4"/>
  <c r="G6" i="4"/>
  <c r="G7" i="4"/>
  <c r="G8" i="4"/>
  <c r="G10" i="4"/>
  <c r="G11" i="4"/>
  <c r="G12" i="4"/>
  <c r="G15" i="4"/>
  <c r="G17" i="4"/>
  <c r="G18" i="4"/>
  <c r="G19" i="4"/>
  <c r="G20" i="4"/>
  <c r="G21" i="4"/>
  <c r="G23" i="4"/>
  <c r="G24" i="4"/>
  <c r="G25" i="4"/>
  <c r="G26" i="4"/>
  <c r="G30" i="4"/>
  <c r="G31" i="4"/>
  <c r="G34" i="4"/>
  <c r="G35" i="4"/>
  <c r="G37" i="4"/>
  <c r="G38" i="4"/>
  <c r="G40" i="4"/>
  <c r="G41" i="4"/>
  <c r="G42" i="4"/>
  <c r="G43" i="4"/>
  <c r="G47" i="4"/>
  <c r="G49" i="4"/>
  <c r="G51" i="4"/>
  <c r="G53" i="4"/>
  <c r="F8" i="4"/>
  <c r="F10" i="4"/>
  <c r="F11" i="4"/>
  <c r="F12" i="4"/>
  <c r="F15" i="4"/>
  <c r="F18" i="4"/>
  <c r="F20" i="4"/>
  <c r="F21" i="4"/>
  <c r="F23" i="4"/>
  <c r="F24" i="4"/>
  <c r="F26" i="4"/>
  <c r="F30" i="4"/>
  <c r="F31" i="4"/>
  <c r="F34" i="4"/>
  <c r="F35" i="4"/>
  <c r="F37" i="4"/>
  <c r="F38" i="4"/>
  <c r="F40" i="4"/>
  <c r="F41" i="4"/>
  <c r="F42" i="4"/>
  <c r="F47" i="4"/>
  <c r="F49" i="4"/>
  <c r="F51" i="4"/>
  <c r="F53" i="4"/>
  <c r="D50" i="4"/>
  <c r="D48" i="4"/>
  <c r="D39" i="4"/>
  <c r="D36" i="4"/>
  <c r="D22" i="4"/>
  <c r="D16" i="4"/>
  <c r="D56" i="4" l="1"/>
  <c r="E56" i="4"/>
  <c r="G48" i="4"/>
  <c r="F22" i="4"/>
  <c r="F50" i="4"/>
  <c r="F48" i="4"/>
  <c r="F52" i="4"/>
  <c r="H50" i="4"/>
  <c r="G52" i="4"/>
  <c r="F36" i="4"/>
  <c r="F29" i="4"/>
  <c r="F39" i="4"/>
  <c r="H36" i="4"/>
  <c r="H29" i="4"/>
  <c r="G22" i="4"/>
  <c r="H39" i="4"/>
  <c r="F16" i="4"/>
  <c r="H52" i="4"/>
  <c r="G50" i="4"/>
  <c r="H48" i="4"/>
  <c r="G39" i="4"/>
  <c r="G36" i="4"/>
  <c r="G29" i="4"/>
  <c r="H22" i="4"/>
  <c r="G16" i="4"/>
  <c r="H5" i="4"/>
  <c r="G5" i="4"/>
  <c r="F56" i="4" l="1"/>
  <c r="H56" i="4"/>
  <c r="G56" i="4"/>
</calcChain>
</file>

<file path=xl/sharedStrings.xml><?xml version="1.0" encoding="utf-8"?>
<sst xmlns="http://schemas.openxmlformats.org/spreadsheetml/2006/main" count="114" uniqueCount="112">
  <si>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</si>
  <si>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</si>
  <si>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</si>
  <si>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</si>
  <si>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</si>
  <si>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</si>
  <si>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</si>
  <si>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</si>
  <si>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</si>
  <si>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</si>
  <si>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</si>
  <si>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</si>
  <si>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</si>
  <si>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</si>
  <si>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</si>
  <si>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</si>
  <si>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</si>
  <si>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</si>
  <si>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</si>
  <si>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</si>
  <si>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</si>
  <si>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</si>
  <si>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</si>
  <si>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</si>
  <si>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</si>
  <si>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</si>
  <si>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</si>
  <si>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</si>
  <si>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</si>
  <si>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</si>
  <si>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</si>
  <si>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</si>
  <si>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</si>
  <si>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</si>
  <si>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</si>
  <si>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</si>
  <si>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</si>
  <si>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</si>
  <si>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</si>
  <si>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</si>
  <si>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</si>
  <si>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</si>
  <si>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</si>
  <si>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</si>
  <si>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</si>
  <si>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</si>
  <si>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</si>
  <si>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</si>
  <si>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</si>
  <si>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</si>
  <si>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</si>
  <si>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</si>
  <si>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</si>
  <si>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</si>
  <si>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</si>
  <si>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</si>
  <si>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</si>
  <si>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</si>
  <si>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</si>
  <si>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</si>
  <si>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</si>
  <si>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</si>
  <si>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</si>
  <si>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</si>
  <si>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</si>
  <si>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</si>
  <si>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</si>
  <si>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</si>
  <si>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</si>
  <si>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</si>
  <si>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</si>
  <si>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</si>
  <si>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</si>
  <si>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</si>
  <si>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</si>
  <si>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</si>
  <si>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</si>
  <si>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</si>
  <si>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</si>
  <si>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</si>
  <si>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</si>
  <si>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</si>
  <si>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</si>
  <si>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</si>
  <si>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</si>
  <si>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</si>
  <si>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</si>
  <si>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</si>
  <si>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</si>
  <si>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</si>
  <si>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</si>
  <si>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</si>
  <si>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</si>
  <si>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</si>
  <si>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</si>
  <si>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</si>
  <si>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</si>
  <si>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</si>
  <si>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</si>
  <si>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</si>
  <si>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</si>
  <si>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</si>
  <si>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</si>
  <si>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</si>
  <si>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План на 2023 год</t>
  </si>
  <si>
    <t>% исполнения к  плану 2023 года</t>
  </si>
  <si>
    <t>1103</t>
  </si>
  <si>
    <t>Спорт высших достижений</t>
  </si>
  <si>
    <t>Исполнение по расходам бюджета Балаковского муниципального района за 2023 год</t>
  </si>
  <si>
    <t>Исполнение за 2022 год</t>
  </si>
  <si>
    <t xml:space="preserve">Исполнение за  2023 год </t>
  </si>
  <si>
    <t>Изменения к исполнению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</si>
</sst>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5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166" fontId="9" fillId="2" borderId="1" xfId="0" applyNumberFormat="1" applyFont="1" applyFill="1" applyBorder="1"/>
    <xf numFmtId="166" fontId="10" fillId="0" borderId="1" xfId="0" applyNumberFormat="1" applyFont="1" applyFill="1" applyBorder="1"/>
    <xf numFmtId="166" fontId="5" fillId="0" borderId="1" xfId="0" applyNumberFormat="1" applyFont="1" applyFill="1" applyBorder="1"/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H7" sqref="H7"/>
    </sheetView>
  </sheetViews>
  <sheetFormatPr defaultRowHeight="13.8"/>
  <cols>
    <col min="1" max="1" width="78.8984375" customWidth="1"/>
    <col min="2" max="2" width="12.69921875" style="12" customWidth="1"/>
    <col min="3" max="3" width="18" customWidth="1"/>
    <col min="4" max="4" width="16.69921875" customWidth="1"/>
    <col min="5" max="5" width="18" customWidth="1"/>
    <col min="6" max="6" width="17.19921875" customWidth="1"/>
    <col min="7" max="7" width="16.09765625" customWidth="1"/>
    <col min="8" max="8" width="11.59765625" customWidth="1"/>
  </cols>
  <sheetData>
    <row r="1" spans="1:13" s="12" customFormat="1" ht="17.399999999999999">
      <c r="A1" s="22" t="s">
        <v>108</v>
      </c>
      <c r="B1" s="22"/>
      <c r="C1" s="22"/>
      <c r="D1" s="22"/>
      <c r="E1" s="22"/>
      <c r="F1" s="22"/>
      <c r="G1" s="22"/>
      <c r="H1" s="22"/>
    </row>
    <row r="2" spans="1:13">
      <c r="H2" s="13" t="s">
        <v>31</v>
      </c>
    </row>
    <row r="3" spans="1:13" s="12" customFormat="1" ht="51.6" customHeight="1">
      <c r="A3" s="24" t="s">
        <v>28</v>
      </c>
      <c r="B3" s="24" t="s">
        <v>35</v>
      </c>
      <c r="C3" s="24" t="s">
        <v>109</v>
      </c>
      <c r="D3" s="24" t="s">
        <v>104</v>
      </c>
      <c r="E3" s="24" t="s">
        <v>110</v>
      </c>
      <c r="F3" s="23" t="s">
        <v>105</v>
      </c>
      <c r="G3" s="23" t="s">
        <v>111</v>
      </c>
      <c r="H3" s="23"/>
    </row>
    <row r="4" spans="1:13" ht="61.2" customHeight="1">
      <c r="A4" s="24"/>
      <c r="B4" s="24"/>
      <c r="C4" s="24"/>
      <c r="D4" s="24"/>
      <c r="E4" s="24"/>
      <c r="F4" s="23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f>SUM(C6:C12)</f>
        <v>364013.4</v>
      </c>
      <c r="D5" s="5">
        <f t="shared" ref="D5:E5" si="0">SUM(D6:D12)</f>
        <v>409824.6</v>
      </c>
      <c r="E5" s="5">
        <f t="shared" si="0"/>
        <v>398330.2</v>
      </c>
      <c r="F5" s="5">
        <f>E5/D5%</f>
        <v>97.195287935375276</v>
      </c>
      <c r="G5" s="5">
        <f>E5-C5</f>
        <v>34316.799999999988</v>
      </c>
      <c r="H5" s="5">
        <f>E5/C5%</f>
        <v>109.42734525707021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7">
        <v>3098.3</v>
      </c>
      <c r="D6" s="8">
        <v>3705.9</v>
      </c>
      <c r="E6" s="8">
        <v>3325</v>
      </c>
      <c r="F6" s="7">
        <f t="shared" ref="F6:F55" si="1">E6/D6%</f>
        <v>89.721794975579485</v>
      </c>
      <c r="G6" s="10">
        <f t="shared" ref="G6:G56" si="2">E6-C6</f>
        <v>226.69999999999982</v>
      </c>
      <c r="H6" s="7">
        <f t="shared" ref="H6:H56" si="3">E6/C6%</f>
        <v>107.31691572797986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5392.3</v>
      </c>
      <c r="D7" s="8">
        <v>5560.2</v>
      </c>
      <c r="E7" s="8">
        <v>5359.2</v>
      </c>
      <c r="F7" s="7">
        <f t="shared" si="1"/>
        <v>96.385022121506424</v>
      </c>
      <c r="G7" s="7">
        <f t="shared" si="2"/>
        <v>-33.100000000000364</v>
      </c>
      <c r="H7" s="7">
        <f t="shared" si="3"/>
        <v>99.386161749160834</v>
      </c>
      <c r="I7" s="2"/>
      <c r="J7" s="2"/>
      <c r="K7" s="2"/>
      <c r="L7" s="2"/>
      <c r="M7" s="2"/>
    </row>
    <row r="8" spans="1:13" ht="52.8" customHeight="1">
      <c r="A8" s="6" t="s">
        <v>26</v>
      </c>
      <c r="B8" s="18" t="s">
        <v>39</v>
      </c>
      <c r="C8" s="7">
        <v>118960.4</v>
      </c>
      <c r="D8" s="8">
        <v>134539.79999999999</v>
      </c>
      <c r="E8" s="8">
        <v>130975.6</v>
      </c>
      <c r="F8" s="7">
        <f t="shared" si="1"/>
        <v>97.35082109531902</v>
      </c>
      <c r="G8" s="7">
        <f t="shared" si="2"/>
        <v>12015.200000000012</v>
      </c>
      <c r="H8" s="7">
        <f t="shared" si="3"/>
        <v>110.10016778692741</v>
      </c>
      <c r="I8" s="2"/>
      <c r="J8" s="2"/>
      <c r="K8" s="2"/>
      <c r="L8" s="2"/>
      <c r="M8" s="2"/>
    </row>
    <row r="9" spans="1:13" s="12" customFormat="1" ht="28.2" customHeight="1">
      <c r="A9" s="6" t="s">
        <v>78</v>
      </c>
      <c r="B9" s="18" t="s">
        <v>77</v>
      </c>
      <c r="C9" s="7">
        <v>150</v>
      </c>
      <c r="D9" s="8">
        <v>21.6</v>
      </c>
      <c r="E9" s="8">
        <v>21.6</v>
      </c>
      <c r="F9" s="7">
        <v>0</v>
      </c>
      <c r="G9" s="7">
        <f t="shared" si="2"/>
        <v>-128.4</v>
      </c>
      <c r="H9" s="7">
        <v>0</v>
      </c>
      <c r="I9" s="2"/>
      <c r="J9" s="2"/>
      <c r="K9" s="2"/>
      <c r="L9" s="2"/>
      <c r="M9" s="2"/>
    </row>
    <row r="10" spans="1:13" ht="41.4" customHeight="1">
      <c r="A10" s="6" t="s">
        <v>25</v>
      </c>
      <c r="B10" s="18" t="s">
        <v>40</v>
      </c>
      <c r="C10" s="7">
        <v>60184.5</v>
      </c>
      <c r="D10" s="8">
        <v>64557.599999999999</v>
      </c>
      <c r="E10" s="8">
        <v>62943</v>
      </c>
      <c r="F10" s="7">
        <f t="shared" si="1"/>
        <v>97.498977657161973</v>
      </c>
      <c r="G10" s="7">
        <f t="shared" si="2"/>
        <v>2758.5</v>
      </c>
      <c r="H10" s="7">
        <f t="shared" si="3"/>
        <v>104.58340602646861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7"/>
      <c r="D11" s="8">
        <v>177.5</v>
      </c>
      <c r="E11" s="8"/>
      <c r="F11" s="7">
        <f t="shared" si="1"/>
        <v>0</v>
      </c>
      <c r="G11" s="7">
        <f t="shared" si="2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176227.9</v>
      </c>
      <c r="D12" s="8">
        <v>201262</v>
      </c>
      <c r="E12" s="8">
        <v>195705.8</v>
      </c>
      <c r="F12" s="8">
        <f t="shared" si="1"/>
        <v>97.239319891484726</v>
      </c>
      <c r="G12" s="8">
        <f t="shared" si="2"/>
        <v>19477.899999999994</v>
      </c>
      <c r="H12" s="7">
        <f t="shared" si="3"/>
        <v>111.05267667605412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 t="shared" ref="C13" si="4">C14+C15</f>
        <v>19935</v>
      </c>
      <c r="D13" s="5">
        <f>D14+D15</f>
        <v>22458.1</v>
      </c>
      <c r="E13" s="5">
        <f t="shared" ref="E13" si="5">E14+E15</f>
        <v>22383</v>
      </c>
      <c r="F13" s="5">
        <f>E13/D13%</f>
        <v>99.665599494169143</v>
      </c>
      <c r="G13" s="5">
        <f>E13-C13</f>
        <v>2448</v>
      </c>
      <c r="H13" s="9">
        <f>E13/C13%</f>
        <v>112.27990970654628</v>
      </c>
      <c r="I13" s="1"/>
      <c r="J13" s="1"/>
      <c r="K13" s="1"/>
      <c r="L13" s="1"/>
      <c r="M13" s="2"/>
    </row>
    <row r="14" spans="1:13" s="12" customFormat="1" ht="57" hidden="1" customHeight="1">
      <c r="A14" s="6" t="s">
        <v>103</v>
      </c>
      <c r="B14" s="18" t="s">
        <v>102</v>
      </c>
      <c r="C14" s="7"/>
      <c r="D14" s="8"/>
      <c r="E14" s="8"/>
      <c r="F14" s="7"/>
      <c r="G14" s="7">
        <f t="shared" si="2"/>
        <v>0</v>
      </c>
      <c r="H14" s="7" t="e">
        <f t="shared" si="3"/>
        <v>#DIV/0!</v>
      </c>
      <c r="I14" s="2"/>
      <c r="J14" s="2"/>
      <c r="K14" s="2"/>
      <c r="L14" s="2"/>
      <c r="M14" s="2"/>
    </row>
    <row r="15" spans="1:13" ht="57" customHeight="1">
      <c r="A15" s="6" t="s">
        <v>101</v>
      </c>
      <c r="B15" s="18" t="s">
        <v>100</v>
      </c>
      <c r="C15" s="7">
        <v>19935</v>
      </c>
      <c r="D15" s="8">
        <v>22458.1</v>
      </c>
      <c r="E15" s="8">
        <v>22383</v>
      </c>
      <c r="F15" s="7">
        <f t="shared" si="1"/>
        <v>99.665599494169143</v>
      </c>
      <c r="G15" s="7">
        <f t="shared" si="2"/>
        <v>2448</v>
      </c>
      <c r="H15" s="7">
        <f t="shared" si="3"/>
        <v>112.27990970654628</v>
      </c>
      <c r="I15" s="2"/>
      <c r="J15" s="2"/>
      <c r="K15" s="2"/>
      <c r="L15" s="2"/>
      <c r="M15" s="2"/>
    </row>
    <row r="16" spans="1:13" ht="17.399999999999999">
      <c r="A16" s="4" t="s">
        <v>80</v>
      </c>
      <c r="B16" s="17" t="s">
        <v>44</v>
      </c>
      <c r="C16" s="5">
        <f>SUM(C17:C21)</f>
        <v>285071.69999999995</v>
      </c>
      <c r="D16" s="5">
        <f>SUM(D17:D21)</f>
        <v>317387.3</v>
      </c>
      <c r="E16" s="5">
        <f>SUM(E17:E21)</f>
        <v>302791.8</v>
      </c>
      <c r="F16" s="5">
        <f t="shared" si="1"/>
        <v>95.401359789758445</v>
      </c>
      <c r="G16" s="5">
        <f t="shared" si="2"/>
        <v>17720.100000000035</v>
      </c>
      <c r="H16" s="9">
        <f t="shared" si="3"/>
        <v>106.21601512882549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>
        <v>0</v>
      </c>
      <c r="D17" s="8">
        <v>449.1</v>
      </c>
      <c r="E17" s="8">
        <v>299.39999999999998</v>
      </c>
      <c r="F17" s="7">
        <f t="shared" si="1"/>
        <v>66.666666666666657</v>
      </c>
      <c r="G17" s="7">
        <f t="shared" si="2"/>
        <v>299.39999999999998</v>
      </c>
      <c r="H17" s="7"/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>
        <v>868.4</v>
      </c>
      <c r="D18" s="8">
        <v>1000</v>
      </c>
      <c r="E18" s="8">
        <v>999.9</v>
      </c>
      <c r="F18" s="7">
        <f t="shared" si="1"/>
        <v>99.99</v>
      </c>
      <c r="G18" s="7">
        <f t="shared" si="2"/>
        <v>131.5</v>
      </c>
      <c r="H18" s="7">
        <f t="shared" si="3"/>
        <v>115.14279134039614</v>
      </c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33743.599999999999</v>
      </c>
      <c r="D19" s="21">
        <v>47911.4</v>
      </c>
      <c r="E19" s="8">
        <v>44331.7</v>
      </c>
      <c r="F19" s="7">
        <f t="shared" si="1"/>
        <v>92.52850052388365</v>
      </c>
      <c r="G19" s="7">
        <f t="shared" si="2"/>
        <v>10588.099999999999</v>
      </c>
      <c r="H19" s="7">
        <f t="shared" si="3"/>
        <v>131.37809836531966</v>
      </c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242605.6</v>
      </c>
      <c r="D20" s="8">
        <v>242188.5</v>
      </c>
      <c r="E20" s="8">
        <v>240225</v>
      </c>
      <c r="F20" s="7">
        <f t="shared" si="1"/>
        <v>99.189267863668164</v>
      </c>
      <c r="G20" s="7">
        <f t="shared" si="2"/>
        <v>-2380.6000000000058</v>
      </c>
      <c r="H20" s="7">
        <f>E20/C20%</f>
        <v>99.018736583162138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7854.1</v>
      </c>
      <c r="D21" s="8">
        <v>25838.3</v>
      </c>
      <c r="E21" s="8">
        <v>16935.8</v>
      </c>
      <c r="F21" s="7">
        <f t="shared" si="1"/>
        <v>65.545333864844054</v>
      </c>
      <c r="G21" s="7">
        <f t="shared" si="2"/>
        <v>9081.6999999999989</v>
      </c>
      <c r="H21" s="7">
        <f t="shared" si="3"/>
        <v>215.63005309328886</v>
      </c>
      <c r="I21" s="2"/>
      <c r="J21" s="2"/>
      <c r="K21" s="2"/>
      <c r="L21" s="2"/>
      <c r="M21" s="2"/>
    </row>
    <row r="22" spans="1:13" ht="17.399999999999999">
      <c r="A22" s="4" t="s">
        <v>81</v>
      </c>
      <c r="B22" s="17" t="s">
        <v>50</v>
      </c>
      <c r="C22" s="5">
        <f>C23+C24+C25+C26</f>
        <v>230230.49999999997</v>
      </c>
      <c r="D22" s="5">
        <f>D23+D24+D25+D26</f>
        <v>117873.2</v>
      </c>
      <c r="E22" s="5">
        <f>E23+E24+E25+E26</f>
        <v>88130.799999999988</v>
      </c>
      <c r="F22" s="5">
        <f t="shared" si="1"/>
        <v>74.767461984573245</v>
      </c>
      <c r="G22" s="5">
        <f t="shared" si="2"/>
        <v>-142099.69999999998</v>
      </c>
      <c r="H22" s="5">
        <f t="shared" si="3"/>
        <v>38.279376537860969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18137.400000000001</v>
      </c>
      <c r="D23" s="8">
        <v>11679.1</v>
      </c>
      <c r="E23" s="8">
        <v>11060.3</v>
      </c>
      <c r="F23" s="7">
        <f t="shared" si="1"/>
        <v>94.701646530982686</v>
      </c>
      <c r="G23" s="7">
        <f t="shared" si="2"/>
        <v>-7077.1000000000022</v>
      </c>
      <c r="H23" s="7">
        <f t="shared" si="3"/>
        <v>60.980625668508154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180740.4</v>
      </c>
      <c r="D24" s="8">
        <v>17858.7</v>
      </c>
      <c r="E24" s="8">
        <v>1527.5</v>
      </c>
      <c r="F24" s="7">
        <f t="shared" si="1"/>
        <v>8.5532541562375748</v>
      </c>
      <c r="G24" s="7">
        <f t="shared" si="2"/>
        <v>-179212.9</v>
      </c>
      <c r="H24" s="7">
        <f t="shared" si="3"/>
        <v>0.84513479000821068</v>
      </c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942.9</v>
      </c>
      <c r="D25" s="8">
        <v>65276.1</v>
      </c>
      <c r="E25" s="8">
        <v>52829.1</v>
      </c>
      <c r="F25" s="7">
        <v>0</v>
      </c>
      <c r="G25" s="7">
        <f t="shared" si="2"/>
        <v>51886.2</v>
      </c>
      <c r="H25" s="7">
        <v>0</v>
      </c>
      <c r="I25" s="2"/>
      <c r="J25" s="2"/>
      <c r="K25" s="2"/>
      <c r="L25" s="2"/>
      <c r="M25" s="2"/>
    </row>
    <row r="26" spans="1:13" ht="18.600000000000001" customHeight="1">
      <c r="A26" s="6" t="s">
        <v>15</v>
      </c>
      <c r="B26" s="18" t="s">
        <v>54</v>
      </c>
      <c r="C26" s="7">
        <v>30409.8</v>
      </c>
      <c r="D26" s="8">
        <v>23059.3</v>
      </c>
      <c r="E26" s="8">
        <v>22713.9</v>
      </c>
      <c r="F26" s="7">
        <f>E26/D26%</f>
        <v>98.50212278776894</v>
      </c>
      <c r="G26" s="7">
        <f t="shared" si="2"/>
        <v>-7695.8999999999978</v>
      </c>
      <c r="H26" s="7">
        <f t="shared" si="3"/>
        <v>74.692697748752053</v>
      </c>
      <c r="I26" s="2"/>
      <c r="J26" s="2"/>
      <c r="K26" s="2"/>
      <c r="L26" s="2"/>
      <c r="M26" s="2"/>
    </row>
    <row r="27" spans="1:13" s="12" customFormat="1" ht="18">
      <c r="A27" s="4" t="s">
        <v>97</v>
      </c>
      <c r="B27" s="17" t="s">
        <v>96</v>
      </c>
      <c r="C27" s="5">
        <f t="shared" ref="C27" si="6">C28</f>
        <v>0</v>
      </c>
      <c r="D27" s="5">
        <f>D28</f>
        <v>18274.099999999999</v>
      </c>
      <c r="E27" s="5">
        <f t="shared" ref="E27" si="7">E28</f>
        <v>6587</v>
      </c>
      <c r="F27" s="9">
        <f t="shared" ref="F27:F28" si="8">E27/D27%</f>
        <v>36.045550806879682</v>
      </c>
      <c r="G27" s="9">
        <f t="shared" si="2"/>
        <v>6587</v>
      </c>
      <c r="H27" s="7"/>
      <c r="I27" s="1"/>
      <c r="J27" s="1"/>
      <c r="K27" s="1"/>
      <c r="L27" s="1"/>
      <c r="M27" s="2"/>
    </row>
    <row r="28" spans="1:13" s="12" customFormat="1" ht="27.6" customHeight="1">
      <c r="A28" s="6" t="s">
        <v>99</v>
      </c>
      <c r="B28" s="18" t="s">
        <v>98</v>
      </c>
      <c r="C28" s="7">
        <v>0</v>
      </c>
      <c r="D28" s="8">
        <v>18274.099999999999</v>
      </c>
      <c r="E28" s="8">
        <v>6587</v>
      </c>
      <c r="F28" s="7">
        <f t="shared" si="8"/>
        <v>36.045550806879682</v>
      </c>
      <c r="G28" s="7">
        <f t="shared" si="2"/>
        <v>6587</v>
      </c>
      <c r="H28" s="7"/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f>SUM(C30:C35)</f>
        <v>2906497.6999999997</v>
      </c>
      <c r="D29" s="5">
        <f>SUM(D30:D35)</f>
        <v>3054247.5</v>
      </c>
      <c r="E29" s="5">
        <f>SUM(E30:E35)</f>
        <v>3014116.1</v>
      </c>
      <c r="F29" s="5">
        <f t="shared" si="1"/>
        <v>98.686046235611229</v>
      </c>
      <c r="G29" s="5">
        <f t="shared" si="2"/>
        <v>107618.40000000037</v>
      </c>
      <c r="H29" s="5">
        <f t="shared" si="3"/>
        <v>103.70268312959615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963180.6</v>
      </c>
      <c r="D30" s="8">
        <v>1028165.7</v>
      </c>
      <c r="E30" s="8">
        <v>1014967.4</v>
      </c>
      <c r="F30" s="7">
        <f t="shared" si="1"/>
        <v>98.716325588375497</v>
      </c>
      <c r="G30" s="7">
        <f t="shared" si="2"/>
        <v>51786.800000000047</v>
      </c>
      <c r="H30" s="7">
        <f t="shared" si="3"/>
        <v>105.37664483690806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1595260.7</v>
      </c>
      <c r="D31" s="8">
        <v>1638799.9</v>
      </c>
      <c r="E31" s="8">
        <v>1619508.3</v>
      </c>
      <c r="F31" s="7">
        <f t="shared" si="1"/>
        <v>98.822821504931753</v>
      </c>
      <c r="G31" s="7">
        <f t="shared" si="2"/>
        <v>24247.600000000093</v>
      </c>
      <c r="H31" s="7">
        <f t="shared" si="3"/>
        <v>101.51997726766541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159721.70000000001</v>
      </c>
      <c r="D32" s="8">
        <v>177863.4</v>
      </c>
      <c r="E32" s="8">
        <v>175351.8</v>
      </c>
      <c r="F32" s="7">
        <f t="shared" si="1"/>
        <v>98.5879051002061</v>
      </c>
      <c r="G32" s="7">
        <f t="shared" si="2"/>
        <v>15630.099999999977</v>
      </c>
      <c r="H32" s="7">
        <f t="shared" si="3"/>
        <v>109.78583373455203</v>
      </c>
      <c r="I32" s="2"/>
      <c r="J32" s="2"/>
      <c r="K32" s="2"/>
      <c r="L32" s="2"/>
      <c r="M32" s="2"/>
    </row>
    <row r="33" spans="1:13" s="12" customFormat="1" ht="33" customHeight="1">
      <c r="A33" s="6" t="s">
        <v>95</v>
      </c>
      <c r="B33" s="18" t="s">
        <v>94</v>
      </c>
      <c r="C33" s="7">
        <v>204</v>
      </c>
      <c r="D33" s="8">
        <v>237.1</v>
      </c>
      <c r="E33" s="8">
        <v>222.4</v>
      </c>
      <c r="F33" s="7">
        <f t="shared" si="1"/>
        <v>93.800084352593842</v>
      </c>
      <c r="G33" s="7">
        <f t="shared" si="2"/>
        <v>18.400000000000006</v>
      </c>
      <c r="H33" s="7">
        <f t="shared" si="3"/>
        <v>109.01960784313725</v>
      </c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>
        <v>36343.4</v>
      </c>
      <c r="D34" s="8">
        <v>3264.2</v>
      </c>
      <c r="E34" s="8">
        <v>3262.6</v>
      </c>
      <c r="F34" s="7">
        <f t="shared" si="1"/>
        <v>99.950983395625272</v>
      </c>
      <c r="G34" s="7">
        <f t="shared" si="2"/>
        <v>-33080.800000000003</v>
      </c>
      <c r="H34" s="7">
        <f t="shared" si="3"/>
        <v>8.977145781627474</v>
      </c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151787.29999999999</v>
      </c>
      <c r="D35" s="8">
        <v>205917.2</v>
      </c>
      <c r="E35" s="8">
        <v>200803.6</v>
      </c>
      <c r="F35" s="7">
        <f t="shared" si="1"/>
        <v>97.516671749615867</v>
      </c>
      <c r="G35" s="7">
        <f t="shared" si="2"/>
        <v>49016.300000000017</v>
      </c>
      <c r="H35" s="7">
        <f t="shared" si="3"/>
        <v>132.29275440040109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f>C37+C38</f>
        <v>106767.79999999999</v>
      </c>
      <c r="D36" s="5">
        <f>D37+D38</f>
        <v>221649.9</v>
      </c>
      <c r="E36" s="5">
        <f>E37+E38</f>
        <v>173430.3</v>
      </c>
      <c r="F36" s="5">
        <f t="shared" si="1"/>
        <v>78.245151475367237</v>
      </c>
      <c r="G36" s="5">
        <f t="shared" si="2"/>
        <v>66662.5</v>
      </c>
      <c r="H36" s="5">
        <f t="shared" si="3"/>
        <v>162.43689576819978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102265.9</v>
      </c>
      <c r="D37" s="8">
        <v>216376.5</v>
      </c>
      <c r="E37" s="8">
        <v>168380.3</v>
      </c>
      <c r="F37" s="7">
        <f t="shared" si="1"/>
        <v>77.818201144763876</v>
      </c>
      <c r="G37" s="7">
        <f t="shared" si="2"/>
        <v>66114.399999999994</v>
      </c>
      <c r="H37" s="7">
        <f t="shared" si="3"/>
        <v>164.64950682485559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4501.8999999999996</v>
      </c>
      <c r="D38" s="8">
        <v>5273.4</v>
      </c>
      <c r="E38" s="8">
        <v>5050</v>
      </c>
      <c r="F38" s="7">
        <f t="shared" si="1"/>
        <v>95.763643948875497</v>
      </c>
      <c r="G38" s="7">
        <f t="shared" si="2"/>
        <v>548.10000000000036</v>
      </c>
      <c r="H38" s="7">
        <f t="shared" si="3"/>
        <v>112.17485950376508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f>C40+C41+C42+C43</f>
        <v>136473.20000000001</v>
      </c>
      <c r="D39" s="5">
        <f>D40+D41+D42+D43</f>
        <v>141632.5</v>
      </c>
      <c r="E39" s="5">
        <f>E40+E41+E42+E43</f>
        <v>138203.20000000001</v>
      </c>
      <c r="F39" s="5">
        <f t="shared" si="1"/>
        <v>97.578733694596934</v>
      </c>
      <c r="G39" s="5">
        <f t="shared" si="2"/>
        <v>1730</v>
      </c>
      <c r="H39" s="5">
        <f t="shared" si="3"/>
        <v>101.26764815363016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8224</v>
      </c>
      <c r="D40" s="8">
        <v>8953.9</v>
      </c>
      <c r="E40" s="8">
        <v>8953.6</v>
      </c>
      <c r="F40" s="7">
        <f t="shared" si="1"/>
        <v>99.996649504685109</v>
      </c>
      <c r="G40" s="7">
        <f t="shared" si="2"/>
        <v>729.60000000000036</v>
      </c>
      <c r="H40" s="7">
        <f t="shared" si="3"/>
        <v>108.87159533073931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70748.2</v>
      </c>
      <c r="D41" s="8">
        <v>75955.899999999994</v>
      </c>
      <c r="E41" s="8">
        <v>72990.600000000006</v>
      </c>
      <c r="F41" s="7">
        <f t="shared" si="1"/>
        <v>96.096024140323536</v>
      </c>
      <c r="G41" s="7">
        <f t="shared" si="2"/>
        <v>2242.4000000000087</v>
      </c>
      <c r="H41" s="7">
        <f t="shared" si="3"/>
        <v>103.16955060340759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57501</v>
      </c>
      <c r="D42" s="8">
        <v>56722.7</v>
      </c>
      <c r="E42" s="8">
        <v>56259</v>
      </c>
      <c r="F42" s="7">
        <f t="shared" si="1"/>
        <v>99.182514231515782</v>
      </c>
      <c r="G42" s="7">
        <f t="shared" si="2"/>
        <v>-1242</v>
      </c>
      <c r="H42" s="7">
        <f t="shared" si="3"/>
        <v>97.840037564564099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/>
      <c r="D43" s="19"/>
      <c r="E43" s="19"/>
      <c r="F43" s="7"/>
      <c r="G43" s="7">
        <f t="shared" si="2"/>
        <v>0</v>
      </c>
      <c r="H43" s="7"/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f>C45+C46+C47</f>
        <v>154385</v>
      </c>
      <c r="D44" s="5">
        <f>D45+D46+D47</f>
        <v>165292.59999999998</v>
      </c>
      <c r="E44" s="5">
        <f>E45+E46+E47</f>
        <v>162934.19999999998</v>
      </c>
      <c r="F44" s="5">
        <f>E44/D44%</f>
        <v>98.573196864227441</v>
      </c>
      <c r="G44" s="5">
        <f>E44-C44</f>
        <v>8549.1999999999825</v>
      </c>
      <c r="H44" s="5">
        <f>E44/C44%</f>
        <v>105.5375846099038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150170.79999999999</v>
      </c>
      <c r="D45" s="8">
        <v>9200.5</v>
      </c>
      <c r="E45" s="8">
        <v>9200.5</v>
      </c>
      <c r="F45" s="7">
        <f t="shared" si="1"/>
        <v>100</v>
      </c>
      <c r="G45" s="7">
        <f t="shared" si="2"/>
        <v>-140970.29999999999</v>
      </c>
      <c r="H45" s="7">
        <f t="shared" si="3"/>
        <v>6.1266904085214975</v>
      </c>
      <c r="I45" s="2"/>
      <c r="J45" s="2"/>
      <c r="K45" s="2"/>
      <c r="L45" s="2"/>
      <c r="M45" s="2"/>
    </row>
    <row r="46" spans="1:13" s="12" customFormat="1" ht="25.2" customHeight="1">
      <c r="A46" s="6" t="s">
        <v>107</v>
      </c>
      <c r="B46" s="18" t="s">
        <v>106</v>
      </c>
      <c r="C46" s="7">
        <v>0</v>
      </c>
      <c r="D46" s="8">
        <v>152269.29999999999</v>
      </c>
      <c r="E46" s="8">
        <v>150058.79999999999</v>
      </c>
      <c r="F46" s="7">
        <f t="shared" si="1"/>
        <v>98.548295684028218</v>
      </c>
      <c r="G46" s="7">
        <f t="shared" si="2"/>
        <v>150058.79999999999</v>
      </c>
      <c r="H46" s="7"/>
      <c r="I46" s="2"/>
      <c r="J46" s="2"/>
      <c r="K46" s="2"/>
      <c r="L46" s="2"/>
      <c r="M46" s="2"/>
    </row>
    <row r="47" spans="1:13" ht="25.2" customHeight="1">
      <c r="A47" s="6" t="s">
        <v>4</v>
      </c>
      <c r="B47" s="18" t="s">
        <v>69</v>
      </c>
      <c r="C47" s="7">
        <v>4214.2</v>
      </c>
      <c r="D47" s="8">
        <v>3822.8</v>
      </c>
      <c r="E47" s="8">
        <v>3674.9</v>
      </c>
      <c r="F47" s="7">
        <f t="shared" si="1"/>
        <v>96.131108088312232</v>
      </c>
      <c r="G47" s="7">
        <f t="shared" si="2"/>
        <v>-539.29999999999973</v>
      </c>
      <c r="H47" s="7">
        <f t="shared" si="3"/>
        <v>87.202790565231851</v>
      </c>
      <c r="I47" s="2"/>
      <c r="J47" s="2"/>
      <c r="K47" s="2"/>
      <c r="L47" s="2"/>
      <c r="M47" s="2"/>
    </row>
    <row r="48" spans="1:13" ht="27" customHeight="1">
      <c r="A48" s="4" t="s">
        <v>87</v>
      </c>
      <c r="B48" s="17" t="s">
        <v>70</v>
      </c>
      <c r="C48" s="5">
        <f>C49</f>
        <v>7114.8</v>
      </c>
      <c r="D48" s="5">
        <f>D49</f>
        <v>7052</v>
      </c>
      <c r="E48" s="5">
        <f>E49</f>
        <v>7052</v>
      </c>
      <c r="F48" s="5">
        <f t="shared" si="1"/>
        <v>100</v>
      </c>
      <c r="G48" s="5">
        <f t="shared" si="2"/>
        <v>-62.800000000000182</v>
      </c>
      <c r="H48" s="5">
        <f t="shared" si="3"/>
        <v>99.117332883566661</v>
      </c>
      <c r="I48" s="1"/>
      <c r="J48" s="1"/>
      <c r="K48" s="1"/>
      <c r="L48" s="1"/>
      <c r="M48" s="2"/>
    </row>
    <row r="49" spans="1:13" ht="18">
      <c r="A49" s="6" t="s">
        <v>3</v>
      </c>
      <c r="B49" s="18" t="s">
        <v>71</v>
      </c>
      <c r="C49" s="7">
        <v>7114.8</v>
      </c>
      <c r="D49" s="8">
        <v>7052</v>
      </c>
      <c r="E49" s="8">
        <v>7052</v>
      </c>
      <c r="F49" s="7">
        <f t="shared" si="1"/>
        <v>100</v>
      </c>
      <c r="G49" s="7">
        <f t="shared" si="2"/>
        <v>-62.800000000000182</v>
      </c>
      <c r="H49" s="7">
        <f t="shared" si="3"/>
        <v>99.117332883566661</v>
      </c>
      <c r="I49" s="2"/>
      <c r="J49" s="2"/>
      <c r="K49" s="2"/>
      <c r="L49" s="2"/>
      <c r="M49" s="2"/>
    </row>
    <row r="50" spans="1:13" ht="44.4" customHeight="1">
      <c r="A50" s="4" t="s">
        <v>88</v>
      </c>
      <c r="B50" s="17" t="s">
        <v>72</v>
      </c>
      <c r="C50" s="5">
        <f>C51</f>
        <v>14414.9</v>
      </c>
      <c r="D50" s="5">
        <f>D51</f>
        <v>5569.8</v>
      </c>
      <c r="E50" s="5">
        <f>E51</f>
        <v>5569.1</v>
      </c>
      <c r="F50" s="5">
        <f t="shared" si="1"/>
        <v>99.987432223778242</v>
      </c>
      <c r="G50" s="5">
        <f t="shared" si="2"/>
        <v>-8845.7999999999993</v>
      </c>
      <c r="H50" s="5">
        <f t="shared" si="3"/>
        <v>38.634329756016349</v>
      </c>
      <c r="I50" s="1"/>
      <c r="J50" s="1"/>
      <c r="K50" s="1"/>
      <c r="L50" s="1"/>
      <c r="M50" s="2"/>
    </row>
    <row r="51" spans="1:13" ht="28.2" customHeight="1">
      <c r="A51" s="6" t="s">
        <v>2</v>
      </c>
      <c r="B51" s="18" t="s">
        <v>73</v>
      </c>
      <c r="C51" s="7">
        <v>14414.9</v>
      </c>
      <c r="D51" s="8">
        <v>5569.8</v>
      </c>
      <c r="E51" s="8">
        <v>5569.1</v>
      </c>
      <c r="F51" s="7">
        <f t="shared" si="1"/>
        <v>99.987432223778242</v>
      </c>
      <c r="G51" s="7">
        <f t="shared" si="2"/>
        <v>-8845.7999999999993</v>
      </c>
      <c r="H51" s="7">
        <f t="shared" si="3"/>
        <v>38.634329756016349</v>
      </c>
      <c r="I51" s="2"/>
      <c r="J51" s="2"/>
      <c r="K51" s="2"/>
      <c r="L51" s="2"/>
      <c r="M51" s="2"/>
    </row>
    <row r="52" spans="1:13" ht="57.6" customHeight="1">
      <c r="A52" s="4" t="s">
        <v>89</v>
      </c>
      <c r="B52" s="17" t="s">
        <v>74</v>
      </c>
      <c r="C52" s="5">
        <f t="shared" ref="C52" si="9">C53+C54+C55</f>
        <v>13666.4</v>
      </c>
      <c r="D52" s="5">
        <f t="shared" ref="D52:E52" si="10">D53+D54+D55</f>
        <v>13675.5</v>
      </c>
      <c r="E52" s="5">
        <f t="shared" si="10"/>
        <v>13675.5</v>
      </c>
      <c r="F52" s="5">
        <f t="shared" si="1"/>
        <v>100</v>
      </c>
      <c r="G52" s="5">
        <f>E52-C52</f>
        <v>9.1000000000003638</v>
      </c>
      <c r="H52" s="5">
        <f t="shared" si="3"/>
        <v>100.06658666510567</v>
      </c>
      <c r="I52" s="1"/>
      <c r="J52" s="1"/>
      <c r="K52" s="1"/>
      <c r="L52" s="1"/>
      <c r="M52" s="2"/>
    </row>
    <row r="53" spans="1:13" ht="36">
      <c r="A53" s="6" t="s">
        <v>1</v>
      </c>
      <c r="B53" s="18" t="s">
        <v>75</v>
      </c>
      <c r="C53" s="7">
        <v>11202.4</v>
      </c>
      <c r="D53" s="8">
        <v>11709.5</v>
      </c>
      <c r="E53" s="8">
        <v>11709.5</v>
      </c>
      <c r="F53" s="7">
        <f t="shared" si="1"/>
        <v>100</v>
      </c>
      <c r="G53" s="7">
        <f t="shared" si="2"/>
        <v>507.10000000000036</v>
      </c>
      <c r="H53" s="7">
        <f t="shared" si="3"/>
        <v>104.52670856245091</v>
      </c>
      <c r="I53" s="2"/>
      <c r="J53" s="2"/>
      <c r="K53" s="2"/>
      <c r="L53" s="2"/>
      <c r="M53" s="2"/>
    </row>
    <row r="54" spans="1:13" ht="36" hidden="1">
      <c r="A54" s="6" t="s">
        <v>0</v>
      </c>
      <c r="B54" s="18" t="s">
        <v>76</v>
      </c>
      <c r="C54" s="7"/>
      <c r="D54" s="8"/>
      <c r="E54" s="8"/>
      <c r="F54" s="7" t="e">
        <f t="shared" si="1"/>
        <v>#DIV/0!</v>
      </c>
      <c r="G54" s="7">
        <f t="shared" si="2"/>
        <v>0</v>
      </c>
      <c r="H54" s="7" t="e">
        <f t="shared" si="3"/>
        <v>#DIV/0!</v>
      </c>
      <c r="I54" s="2"/>
      <c r="J54" s="2"/>
      <c r="K54" s="2"/>
      <c r="L54" s="2"/>
      <c r="M54" s="2"/>
    </row>
    <row r="55" spans="1:13" s="12" customFormat="1" ht="54.6" customHeight="1">
      <c r="A55" s="6" t="s">
        <v>0</v>
      </c>
      <c r="B55" s="18" t="s">
        <v>76</v>
      </c>
      <c r="C55" s="7">
        <v>2464</v>
      </c>
      <c r="D55" s="8">
        <v>1966</v>
      </c>
      <c r="E55" s="8">
        <v>1966</v>
      </c>
      <c r="F55" s="7">
        <f t="shared" si="1"/>
        <v>100</v>
      </c>
      <c r="G55" s="7">
        <f t="shared" si="2"/>
        <v>-498</v>
      </c>
      <c r="H55" s="7">
        <f t="shared" si="3"/>
        <v>79.788961038961034</v>
      </c>
      <c r="I55" s="2"/>
      <c r="J55" s="2"/>
      <c r="K55" s="2"/>
      <c r="L55" s="2"/>
      <c r="M55" s="2"/>
    </row>
    <row r="56" spans="1:13" ht="17.399999999999999">
      <c r="A56" s="14" t="s">
        <v>32</v>
      </c>
      <c r="B56" s="17"/>
      <c r="C56" s="9">
        <f>C5+C13+C16+C22+C29+C36+C39+C44+C48+C50+C52+C27</f>
        <v>4238570.4000000004</v>
      </c>
      <c r="D56" s="20">
        <f>D5+D13+D16+D22+D29+D36+D39+D44+D48+D50+D52+D27</f>
        <v>4494937.0999999987</v>
      </c>
      <c r="E56" s="20">
        <f>E5+E13+E16+E22+E29+E36+E39+E44+E48+E50+E52+E27</f>
        <v>4333203.2</v>
      </c>
      <c r="F56" s="9">
        <f>E56/D56%</f>
        <v>96.401865111749871</v>
      </c>
      <c r="G56" s="9">
        <f t="shared" si="2"/>
        <v>94632.799999999814</v>
      </c>
      <c r="H56" s="9">
        <f t="shared" si="3"/>
        <v>102.23265844540413</v>
      </c>
      <c r="I56" s="2"/>
      <c r="J56" s="2"/>
      <c r="K56" s="2"/>
      <c r="L56" s="2"/>
      <c r="M56" s="2"/>
    </row>
    <row r="57" spans="1: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2023-10-17T04:24:40Z</cp:lastPrinted>
  <dcterms:created xsi:type="dcterms:W3CDTF">2016-08-16T06:24:10Z</dcterms:created>
  <dcterms:modified xsi:type="dcterms:W3CDTF">2024-01-31T05:13:15Z</dcterms:modified>
</cp:coreProperties>
</file>