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2 году\район\1 полугодие 2022 года\для сайта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 iterate="1"/>
</workbook>
</file>

<file path=xl/calcChain.xml><?xml version="1.0" encoding="utf-8"?>
<calcChain xmlns="http://schemas.openxmlformats.org/spreadsheetml/2006/main">
  <c r="H18" i="4" l="1"/>
  <c r="H14" i="4"/>
  <c r="H15" i="4"/>
  <c r="H33" i="4" l="1"/>
  <c r="F33" i="4" l="1"/>
  <c r="H24" i="4"/>
  <c r="C51" i="4"/>
  <c r="C49" i="4"/>
  <c r="C47" i="4"/>
  <c r="C44" i="4"/>
  <c r="C39" i="4"/>
  <c r="C36" i="4"/>
  <c r="C29" i="4"/>
  <c r="C27" i="4"/>
  <c r="C22" i="4"/>
  <c r="C16" i="4"/>
  <c r="C13" i="4"/>
  <c r="C5" i="4"/>
  <c r="G14" i="4"/>
  <c r="D13" i="4"/>
  <c r="E13" i="4"/>
  <c r="D5" i="4"/>
  <c r="H7" i="4"/>
  <c r="H8" i="4"/>
  <c r="H10" i="4"/>
  <c r="H12" i="4"/>
  <c r="F17" i="4"/>
  <c r="H13" i="4" l="1"/>
  <c r="F13" i="4"/>
  <c r="G13" i="4"/>
  <c r="H53" i="4"/>
  <c r="H54" i="4"/>
  <c r="H45" i="4"/>
  <c r="H32" i="4"/>
  <c r="G28" i="4"/>
  <c r="E27" i="4"/>
  <c r="G27" i="4" s="1"/>
  <c r="D27" i="4"/>
  <c r="F19" i="4"/>
  <c r="H6" i="4"/>
  <c r="G33" i="4" l="1"/>
  <c r="F53" i="4"/>
  <c r="F54" i="4"/>
  <c r="G53" i="4"/>
  <c r="G54" i="4"/>
  <c r="E36" i="4"/>
  <c r="D51" i="4"/>
  <c r="E51" i="4"/>
  <c r="F6" i="4"/>
  <c r="G45" i="4"/>
  <c r="F45" i="4"/>
  <c r="G32" i="4"/>
  <c r="E44" i="4"/>
  <c r="D44" i="4"/>
  <c r="E29" i="4"/>
  <c r="D29" i="4"/>
  <c r="F32" i="4"/>
  <c r="E5" i="4"/>
  <c r="G9" i="4"/>
  <c r="E49" i="4"/>
  <c r="E47" i="4"/>
  <c r="E39" i="4"/>
  <c r="E22" i="4"/>
  <c r="E16" i="4"/>
  <c r="F7" i="4"/>
  <c r="H20" i="4"/>
  <c r="H21" i="4"/>
  <c r="H23" i="4"/>
  <c r="H26" i="4"/>
  <c r="H30" i="4"/>
  <c r="H31" i="4"/>
  <c r="H34" i="4"/>
  <c r="H35" i="4"/>
  <c r="H37" i="4"/>
  <c r="H38" i="4"/>
  <c r="H40" i="4"/>
  <c r="H41" i="4"/>
  <c r="H42" i="4"/>
  <c r="H46" i="4"/>
  <c r="H48" i="4"/>
  <c r="H50" i="4"/>
  <c r="H52" i="4"/>
  <c r="G6" i="4"/>
  <c r="G7" i="4"/>
  <c r="G8" i="4"/>
  <c r="G10" i="4"/>
  <c r="G11" i="4"/>
  <c r="G12" i="4"/>
  <c r="G15" i="4"/>
  <c r="G17" i="4"/>
  <c r="G18" i="4"/>
  <c r="G19" i="4"/>
  <c r="G20" i="4"/>
  <c r="G21" i="4"/>
  <c r="G23" i="4"/>
  <c r="G24" i="4"/>
  <c r="G25" i="4"/>
  <c r="G26" i="4"/>
  <c r="G30" i="4"/>
  <c r="G31" i="4"/>
  <c r="G34" i="4"/>
  <c r="G35" i="4"/>
  <c r="G37" i="4"/>
  <c r="G38" i="4"/>
  <c r="G40" i="4"/>
  <c r="G41" i="4"/>
  <c r="G42" i="4"/>
  <c r="G43" i="4"/>
  <c r="G46" i="4"/>
  <c r="G48" i="4"/>
  <c r="G50" i="4"/>
  <c r="G52" i="4"/>
  <c r="F8" i="4"/>
  <c r="F10" i="4"/>
  <c r="F11" i="4"/>
  <c r="F12" i="4"/>
  <c r="F15" i="4"/>
  <c r="F18" i="4"/>
  <c r="F20" i="4"/>
  <c r="F21" i="4"/>
  <c r="F23" i="4"/>
  <c r="F24" i="4"/>
  <c r="F26" i="4"/>
  <c r="F30" i="4"/>
  <c r="F31" i="4"/>
  <c r="F34" i="4"/>
  <c r="F35" i="4"/>
  <c r="F37" i="4"/>
  <c r="F38" i="4"/>
  <c r="F40" i="4"/>
  <c r="F41" i="4"/>
  <c r="F42" i="4"/>
  <c r="F46" i="4"/>
  <c r="F48" i="4"/>
  <c r="F50" i="4"/>
  <c r="F52" i="4"/>
  <c r="D49" i="4"/>
  <c r="D47" i="4"/>
  <c r="D39" i="4"/>
  <c r="D36" i="4"/>
  <c r="D22" i="4"/>
  <c r="D16" i="4"/>
  <c r="H16" i="4" l="1"/>
  <c r="F5" i="4"/>
  <c r="D55" i="4"/>
  <c r="C55" i="4"/>
  <c r="E55" i="4"/>
  <c r="G47" i="4"/>
  <c r="F22" i="4"/>
  <c r="F49" i="4"/>
  <c r="F47" i="4"/>
  <c r="F51" i="4"/>
  <c r="H49" i="4"/>
  <c r="G51" i="4"/>
  <c r="F36" i="4"/>
  <c r="F44" i="4"/>
  <c r="F29" i="4"/>
  <c r="F39" i="4"/>
  <c r="H36" i="4"/>
  <c r="H29" i="4"/>
  <c r="G22" i="4"/>
  <c r="H44" i="4"/>
  <c r="H39" i="4"/>
  <c r="F16" i="4"/>
  <c r="H51" i="4"/>
  <c r="G49" i="4"/>
  <c r="H47" i="4"/>
  <c r="G44" i="4"/>
  <c r="G39" i="4"/>
  <c r="G36" i="4"/>
  <c r="G29" i="4"/>
  <c r="H22" i="4"/>
  <c r="G16" i="4"/>
  <c r="H5" i="4"/>
  <c r="G5" i="4"/>
  <c r="F55" i="4" l="1"/>
  <c r="H55" i="4"/>
  <c r="G55" i="4"/>
</calcChain>
</file>

<file path=xl/sharedStrings.xml><?xml version="1.0" encoding="utf-8"?>
<sst xmlns="http://schemas.openxmlformats.org/spreadsheetml/2006/main" count="112" uniqueCount="110">
  <si>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</si>
  <si>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</si>
  <si>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</si>
  <si>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</si>
  <si>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</si>
  <si>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</si>
  <si>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</si>
  <si>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</si>
  <si>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</si>
  <si>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</si>
  <si>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</si>
  <si>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</si>
  <si>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</si>
  <si>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</si>
  <si>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</si>
  <si>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</si>
  <si>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</si>
  <si>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</si>
  <si>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</si>
  <si>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</si>
  <si>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</si>
  <si>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</si>
  <si>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</si>
  <si>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</si>
  <si>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</si>
  <si>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</si>
  <si>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</si>
  <si>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</si>
  <si>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</si>
  <si>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</si>
  <si>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</si>
  <si>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</si>
  <si>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</si>
  <si>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</si>
  <si>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</si>
  <si>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</si>
  <si>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</si>
  <si>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</si>
  <si>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</si>
  <si>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</si>
  <si>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</si>
  <si>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</si>
  <si>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</si>
  <si>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</si>
  <si>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</si>
  <si>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</si>
  <si>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</si>
  <si>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</si>
  <si>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</si>
  <si>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</si>
  <si>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</si>
  <si>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</si>
  <si>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</si>
  <si>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</si>
  <si>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</si>
  <si>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</si>
  <si>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</si>
  <si>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</si>
  <si>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</si>
  <si>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</si>
  <si>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</si>
  <si>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</si>
  <si>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</si>
  <si>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</si>
  <si>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</si>
  <si>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</si>
  <si>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</si>
  <si>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</si>
  <si>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</si>
  <si>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</si>
  <si>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</si>
  <si>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</si>
  <si>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</si>
  <si>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</si>
  <si>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</si>
  <si>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</si>
  <si>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</si>
  <si>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</si>
  <si>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</si>
  <si>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</si>
  <si>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</si>
  <si>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</si>
  <si>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</si>
  <si>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</si>
  <si>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</si>
  <si>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</si>
  <si>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</si>
  <si>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</si>
  <si>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</si>
  <si>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</si>
  <si>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</si>
  <si>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</si>
  <si>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</si>
  <si>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</si>
  <si>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</si>
  <si>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</si>
  <si>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</si>
  <si>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</si>
  <si>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</si>
  <si>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</si>
  <si>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</si>
  <si>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</si>
  <si>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</si>
  <si>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</si>
  <si>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План на 2022 год</t>
  </si>
  <si>
    <t>% исполнения к  плану 2022 года</t>
  </si>
  <si>
    <t>Исполнение по расходам бюджета Балаковского муниципального района за 1 полугодие  2022 года</t>
  </si>
  <si>
    <t>Исполнение за 1 полугодие 2021 года</t>
  </si>
  <si>
    <t xml:space="preserve">Исполнение за  1 полугодие 2022 года </t>
  </si>
  <si>
    <t>Изменения к исполнению за  1 полугодие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</si>
</sst>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abSelected="1" zoomScale="75" zoomScaleNormal="75" workbookViewId="0">
      <pane xSplit="4" ySplit="6" topLeftCell="E51" activePane="bottomRight" state="frozen"/>
      <selection pane="topRight" activeCell="E1" sqref="E1"/>
      <selection pane="bottomLeft" activeCell="A7" sqref="A7"/>
      <selection pane="bottomRight" activeCell="H4" sqref="H4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19" t="s">
        <v>106</v>
      </c>
      <c r="B1" s="19"/>
      <c r="C1" s="19"/>
      <c r="D1" s="19"/>
      <c r="E1" s="19"/>
      <c r="F1" s="19"/>
      <c r="G1" s="19"/>
      <c r="H1" s="19"/>
    </row>
    <row r="2" spans="1:13">
      <c r="H2" s="13" t="s">
        <v>31</v>
      </c>
    </row>
    <row r="3" spans="1:13" s="12" customFormat="1" ht="51.6" customHeight="1">
      <c r="A3" s="21" t="s">
        <v>28</v>
      </c>
      <c r="B3" s="21" t="s">
        <v>35</v>
      </c>
      <c r="C3" s="21" t="s">
        <v>107</v>
      </c>
      <c r="D3" s="21" t="s">
        <v>104</v>
      </c>
      <c r="E3" s="21" t="s">
        <v>108</v>
      </c>
      <c r="F3" s="20" t="s">
        <v>105</v>
      </c>
      <c r="G3" s="20" t="s">
        <v>109</v>
      </c>
      <c r="H3" s="20"/>
    </row>
    <row r="4" spans="1:13" ht="61.2" customHeight="1">
      <c r="A4" s="21"/>
      <c r="B4" s="21"/>
      <c r="C4" s="21"/>
      <c r="D4" s="21"/>
      <c r="E4" s="21"/>
      <c r="F4" s="20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SUM(C6:C12)</f>
        <v>144513.79999999999</v>
      </c>
      <c r="D5" s="5">
        <f>SUM(D6:D12)</f>
        <v>320332.19999999995</v>
      </c>
      <c r="E5" s="5">
        <f>SUM(E6:E12)</f>
        <v>165908.29999999999</v>
      </c>
      <c r="F5" s="5">
        <f>E5/D5%</f>
        <v>51.7925765814364</v>
      </c>
      <c r="G5" s="5">
        <f>E5-C5</f>
        <v>21394.5</v>
      </c>
      <c r="H5" s="5">
        <f>E5/C5%</f>
        <v>114.8044685005861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1416.6</v>
      </c>
      <c r="D6" s="7">
        <v>2994.7</v>
      </c>
      <c r="E6" s="7">
        <v>1163.5999999999999</v>
      </c>
      <c r="F6" s="7">
        <f t="shared" ref="F6:F55" si="0">E6/D6%</f>
        <v>38.855311049520822</v>
      </c>
      <c r="G6" s="10">
        <f t="shared" ref="G6:G55" si="1">E6-C6</f>
        <v>-253</v>
      </c>
      <c r="H6" s="7">
        <f t="shared" ref="H6:H55" si="2">E6/C6%</f>
        <v>82.140336015812508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5379</v>
      </c>
      <c r="D7" s="7">
        <v>5057.2</v>
      </c>
      <c r="E7" s="7">
        <v>2751.1</v>
      </c>
      <c r="F7" s="7">
        <f t="shared" si="0"/>
        <v>54.399667800363844</v>
      </c>
      <c r="G7" s="7">
        <f t="shared" si="1"/>
        <v>-2627.9</v>
      </c>
      <c r="H7" s="7">
        <f t="shared" si="2"/>
        <v>51.145194274028626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45184</v>
      </c>
      <c r="D8" s="7">
        <v>82954.600000000006</v>
      </c>
      <c r="E8" s="7">
        <v>55009.9</v>
      </c>
      <c r="F8" s="7">
        <f t="shared" si="0"/>
        <v>66.313260506349252</v>
      </c>
      <c r="G8" s="7">
        <f t="shared" si="1"/>
        <v>9825.9000000000015</v>
      </c>
      <c r="H8" s="7">
        <f t="shared" si="2"/>
        <v>121.74641466005667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>
        <v>0</v>
      </c>
      <c r="D9" s="7">
        <v>150</v>
      </c>
      <c r="E9" s="7"/>
      <c r="F9" s="7">
        <v>0</v>
      </c>
      <c r="G9" s="7">
        <f t="shared" si="1"/>
        <v>0</v>
      </c>
      <c r="H9" s="7">
        <v>0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22201</v>
      </c>
      <c r="D10" s="7">
        <v>47823.8</v>
      </c>
      <c r="E10" s="7">
        <v>29904.3</v>
      </c>
      <c r="F10" s="7">
        <f t="shared" si="0"/>
        <v>62.530162805966896</v>
      </c>
      <c r="G10" s="7">
        <f t="shared" si="1"/>
        <v>7703.2999999999993</v>
      </c>
      <c r="H10" s="7">
        <f t="shared" si="2"/>
        <v>134.69798657718121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3771</v>
      </c>
      <c r="E11" s="7"/>
      <c r="F11" s="7">
        <f t="shared" si="0"/>
        <v>0</v>
      </c>
      <c r="G11" s="7">
        <f t="shared" si="1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70333.2</v>
      </c>
      <c r="D12" s="8">
        <v>177580.9</v>
      </c>
      <c r="E12" s="8">
        <v>77079.399999999994</v>
      </c>
      <c r="F12" s="8">
        <f t="shared" si="0"/>
        <v>43.405231080594817</v>
      </c>
      <c r="G12" s="8">
        <f t="shared" si="1"/>
        <v>6746.1999999999971</v>
      </c>
      <c r="H12" s="7">
        <f t="shared" si="2"/>
        <v>109.5917717379559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 t="shared" ref="C13" si="3">C14+C15</f>
        <v>7103.8</v>
      </c>
      <c r="D13" s="5">
        <f t="shared" ref="D13:E13" si="4">D14+D15</f>
        <v>16422.3</v>
      </c>
      <c r="E13" s="5">
        <f t="shared" si="4"/>
        <v>7679.8</v>
      </c>
      <c r="F13" s="5">
        <f>E13/D13%</f>
        <v>46.764460520146393</v>
      </c>
      <c r="G13" s="5">
        <f>E13-C13</f>
        <v>576</v>
      </c>
      <c r="H13" s="9">
        <f>E13/C13%</f>
        <v>108.10833638334414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7"/>
      <c r="E14" s="7"/>
      <c r="F14" s="7"/>
      <c r="G14" s="7">
        <f t="shared" si="1"/>
        <v>0</v>
      </c>
      <c r="H14" s="9" t="e">
        <f t="shared" ref="H14:H15" si="5">E14/C14%</f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7103.8</v>
      </c>
      <c r="D15" s="7">
        <v>16422.3</v>
      </c>
      <c r="E15" s="7">
        <v>7679.8</v>
      </c>
      <c r="F15" s="7">
        <f t="shared" si="0"/>
        <v>46.764460520146393</v>
      </c>
      <c r="G15" s="7">
        <f t="shared" si="1"/>
        <v>576</v>
      </c>
      <c r="H15" s="7">
        <f t="shared" si="5"/>
        <v>108.10833638334414</v>
      </c>
      <c r="I15" s="2"/>
      <c r="J15" s="2"/>
      <c r="K15" s="2"/>
      <c r="L15" s="2"/>
      <c r="M15" s="2"/>
    </row>
    <row r="16" spans="1:13" ht="17.399999999999999">
      <c r="A16" s="4" t="s">
        <v>80</v>
      </c>
      <c r="B16" s="17" t="s">
        <v>44</v>
      </c>
      <c r="C16" s="5">
        <f>SUM(C17:C21)</f>
        <v>24851.799999999996</v>
      </c>
      <c r="D16" s="5">
        <f>SUM(D17:D21)</f>
        <v>304225.7</v>
      </c>
      <c r="E16" s="5">
        <f>SUM(E17:E21)</f>
        <v>84340</v>
      </c>
      <c r="F16" s="5">
        <f t="shared" si="0"/>
        <v>27.722838668790967</v>
      </c>
      <c r="G16" s="5">
        <f t="shared" si="1"/>
        <v>59488.200000000004</v>
      </c>
      <c r="H16" s="9">
        <f t="shared" si="2"/>
        <v>339.37179600672795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0</v>
      </c>
      <c r="D17" s="7">
        <v>32.9</v>
      </c>
      <c r="E17" s="7"/>
      <c r="F17" s="7">
        <f t="shared" si="0"/>
        <v>0</v>
      </c>
      <c r="G17" s="7">
        <f t="shared" si="1"/>
        <v>0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96.1</v>
      </c>
      <c r="D18" s="7">
        <v>933.5</v>
      </c>
      <c r="E18" s="7">
        <v>733.5</v>
      </c>
      <c r="F18" s="7">
        <f t="shared" si="0"/>
        <v>78.575254418853774</v>
      </c>
      <c r="G18" s="7">
        <f t="shared" si="1"/>
        <v>637.4</v>
      </c>
      <c r="H18" s="7">
        <f t="shared" si="2"/>
        <v>763.267429760666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0</v>
      </c>
      <c r="D19" s="7">
        <v>36637.699999999997</v>
      </c>
      <c r="E19" s="7">
        <v>14875.6</v>
      </c>
      <c r="F19" s="7">
        <f t="shared" si="0"/>
        <v>40.601893677823668</v>
      </c>
      <c r="G19" s="7">
        <f t="shared" si="1"/>
        <v>14875.6</v>
      </c>
      <c r="H19" s="7"/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20360.8</v>
      </c>
      <c r="D20" s="7">
        <v>255280.7</v>
      </c>
      <c r="E20" s="7">
        <v>64293</v>
      </c>
      <c r="F20" s="7">
        <f t="shared" si="0"/>
        <v>25.18521768390638</v>
      </c>
      <c r="G20" s="7">
        <f t="shared" si="1"/>
        <v>43932.2</v>
      </c>
      <c r="H20" s="7">
        <f t="shared" si="2"/>
        <v>315.768535617461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4394.8999999999996</v>
      </c>
      <c r="D21" s="7">
        <v>11340.9</v>
      </c>
      <c r="E21" s="7">
        <v>4437.8999999999996</v>
      </c>
      <c r="F21" s="7">
        <f t="shared" si="0"/>
        <v>39.131814935322595</v>
      </c>
      <c r="G21" s="7">
        <f t="shared" si="1"/>
        <v>43</v>
      </c>
      <c r="H21" s="7">
        <f t="shared" si="2"/>
        <v>100.97840678968804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16771.3</v>
      </c>
      <c r="D22" s="5">
        <f>D23+D24+D25+D26</f>
        <v>70575.600000000006</v>
      </c>
      <c r="E22" s="5">
        <f>E23+E24+E25+E26</f>
        <v>20267.7</v>
      </c>
      <c r="F22" s="5">
        <f t="shared" si="0"/>
        <v>28.717715471069319</v>
      </c>
      <c r="G22" s="5">
        <f t="shared" si="1"/>
        <v>3496.4000000000015</v>
      </c>
      <c r="H22" s="5">
        <f t="shared" si="2"/>
        <v>120.84751927399785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5226.8999999999996</v>
      </c>
      <c r="D23" s="7">
        <v>20390.3</v>
      </c>
      <c r="E23" s="7">
        <v>8084.2</v>
      </c>
      <c r="F23" s="7">
        <f t="shared" si="0"/>
        <v>39.647283267043647</v>
      </c>
      <c r="G23" s="7">
        <f t="shared" si="1"/>
        <v>2857.3</v>
      </c>
      <c r="H23" s="7">
        <f t="shared" si="2"/>
        <v>154.66528917714132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35.1</v>
      </c>
      <c r="D24" s="7">
        <v>24412.5</v>
      </c>
      <c r="E24" s="7">
        <v>11.2</v>
      </c>
      <c r="F24" s="7">
        <f t="shared" si="0"/>
        <v>4.5878136200716846E-2</v>
      </c>
      <c r="G24" s="7">
        <f t="shared" si="1"/>
        <v>-23.900000000000002</v>
      </c>
      <c r="H24" s="7">
        <f t="shared" si="2"/>
        <v>31.908831908831903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0</v>
      </c>
      <c r="D25" s="7">
        <v>1000</v>
      </c>
      <c r="E25" s="7">
        <v>184.1</v>
      </c>
      <c r="F25" s="7">
        <v>0</v>
      </c>
      <c r="G25" s="7">
        <f t="shared" si="1"/>
        <v>184.1</v>
      </c>
      <c r="H25" s="7">
        <v>0</v>
      </c>
      <c r="I25" s="2"/>
      <c r="J25" s="2"/>
      <c r="K25" s="2"/>
      <c r="L25" s="2"/>
      <c r="M25" s="2"/>
    </row>
    <row r="26" spans="1:13" ht="18">
      <c r="A26" s="6" t="s">
        <v>15</v>
      </c>
      <c r="B26" s="18" t="s">
        <v>54</v>
      </c>
      <c r="C26" s="7">
        <v>11509.3</v>
      </c>
      <c r="D26" s="7">
        <v>24772.799999999999</v>
      </c>
      <c r="E26" s="7">
        <v>11988.2</v>
      </c>
      <c r="F26" s="7">
        <f>E26/D26%</f>
        <v>48.392591874959642</v>
      </c>
      <c r="G26" s="7">
        <f t="shared" si="1"/>
        <v>478.90000000000146</v>
      </c>
      <c r="H26" s="7">
        <f t="shared" si="2"/>
        <v>104.16098285734147</v>
      </c>
      <c r="I26" s="2"/>
      <c r="J26" s="2"/>
      <c r="K26" s="2"/>
      <c r="L26" s="2"/>
      <c r="M26" s="2"/>
    </row>
    <row r="27" spans="1:13" s="12" customFormat="1" ht="18" hidden="1">
      <c r="A27" s="4" t="s">
        <v>97</v>
      </c>
      <c r="B27" s="17" t="s">
        <v>96</v>
      </c>
      <c r="C27" s="5">
        <f t="shared" ref="C27:E27" si="6">C28</f>
        <v>0</v>
      </c>
      <c r="D27" s="5">
        <f>D28</f>
        <v>0</v>
      </c>
      <c r="E27" s="5">
        <f t="shared" si="6"/>
        <v>0</v>
      </c>
      <c r="F27" s="7"/>
      <c r="G27" s="9">
        <f t="shared" si="1"/>
        <v>0</v>
      </c>
      <c r="H27" s="7"/>
      <c r="I27" s="1"/>
      <c r="J27" s="1"/>
      <c r="K27" s="1"/>
      <c r="L27" s="1"/>
      <c r="M27" s="2"/>
    </row>
    <row r="28" spans="1:13" s="12" customFormat="1" ht="27.6" hidden="1" customHeight="1">
      <c r="A28" s="6" t="s">
        <v>99</v>
      </c>
      <c r="B28" s="18" t="s">
        <v>98</v>
      </c>
      <c r="C28" s="7">
        <v>0</v>
      </c>
      <c r="D28" s="7">
        <v>0</v>
      </c>
      <c r="E28" s="7">
        <v>0</v>
      </c>
      <c r="F28" s="7"/>
      <c r="G28" s="7">
        <f t="shared" si="1"/>
        <v>0</v>
      </c>
      <c r="H28" s="7"/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1274090</v>
      </c>
      <c r="D29" s="5">
        <f>SUM(D30:D35)</f>
        <v>2785503.1</v>
      </c>
      <c r="E29" s="5">
        <f>SUM(E30:E35)</f>
        <v>1380733.7999999998</v>
      </c>
      <c r="F29" s="5">
        <f t="shared" si="0"/>
        <v>49.568560882233434</v>
      </c>
      <c r="G29" s="5">
        <f t="shared" si="1"/>
        <v>106643.79999999981</v>
      </c>
      <c r="H29" s="5">
        <f t="shared" si="2"/>
        <v>108.37019362839359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438933.8</v>
      </c>
      <c r="D30" s="7">
        <v>862219.7</v>
      </c>
      <c r="E30" s="7">
        <v>467084.1</v>
      </c>
      <c r="F30" s="7">
        <f t="shared" si="0"/>
        <v>54.17228346789107</v>
      </c>
      <c r="G30" s="7">
        <f t="shared" si="1"/>
        <v>28150.299999999988</v>
      </c>
      <c r="H30" s="7">
        <f t="shared" si="2"/>
        <v>106.41333613405939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709493.3</v>
      </c>
      <c r="D31" s="7">
        <v>1601560.2</v>
      </c>
      <c r="E31" s="7">
        <v>759205.2</v>
      </c>
      <c r="F31" s="7">
        <f t="shared" si="0"/>
        <v>47.404100076912499</v>
      </c>
      <c r="G31" s="7">
        <f t="shared" si="1"/>
        <v>49711.899999999907</v>
      </c>
      <c r="H31" s="7">
        <f t="shared" si="2"/>
        <v>107.00667645487277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72707.199999999997</v>
      </c>
      <c r="D32" s="7">
        <v>172517.2</v>
      </c>
      <c r="E32" s="7">
        <v>80108.7</v>
      </c>
      <c r="F32" s="7">
        <f t="shared" si="0"/>
        <v>46.435196026830944</v>
      </c>
      <c r="G32" s="7">
        <f t="shared" si="1"/>
        <v>7401.5</v>
      </c>
      <c r="H32" s="7">
        <f t="shared" si="2"/>
        <v>110.17987214471194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8.5</v>
      </c>
      <c r="D33" s="7">
        <v>316.2</v>
      </c>
      <c r="E33" s="7">
        <v>94</v>
      </c>
      <c r="F33" s="7">
        <f t="shared" si="0"/>
        <v>29.728020240354208</v>
      </c>
      <c r="G33" s="7">
        <f t="shared" si="1"/>
        <v>85.5</v>
      </c>
      <c r="H33" s="7">
        <f t="shared" si="2"/>
        <v>1105.8823529411764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6327.4</v>
      </c>
      <c r="D34" s="7">
        <v>35928.9</v>
      </c>
      <c r="E34" s="7">
        <v>10495.5</v>
      </c>
      <c r="F34" s="7">
        <f t="shared" si="0"/>
        <v>29.211860090345098</v>
      </c>
      <c r="G34" s="7">
        <f t="shared" si="1"/>
        <v>4168.1000000000004</v>
      </c>
      <c r="H34" s="7">
        <f t="shared" si="2"/>
        <v>165.87381863008505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46619.8</v>
      </c>
      <c r="D35" s="7">
        <v>112960.9</v>
      </c>
      <c r="E35" s="7">
        <v>63746.3</v>
      </c>
      <c r="F35" s="7">
        <f t="shared" si="0"/>
        <v>56.432181400821001</v>
      </c>
      <c r="G35" s="7">
        <f t="shared" si="1"/>
        <v>17126.5</v>
      </c>
      <c r="H35" s="7">
        <f t="shared" si="2"/>
        <v>136.73653683627987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45248.2</v>
      </c>
      <c r="D36" s="5">
        <f>D37+D38</f>
        <v>99819.200000000012</v>
      </c>
      <c r="E36" s="5">
        <f>E37+E38</f>
        <v>45930.399999999994</v>
      </c>
      <c r="F36" s="5">
        <f t="shared" si="0"/>
        <v>46.013592575376272</v>
      </c>
      <c r="G36" s="5">
        <f t="shared" si="1"/>
        <v>682.19999999999709</v>
      </c>
      <c r="H36" s="5">
        <f t="shared" si="2"/>
        <v>101.50768428357371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33302.199999999997</v>
      </c>
      <c r="D37" s="7">
        <v>96592.6</v>
      </c>
      <c r="E37" s="7">
        <v>44102.2</v>
      </c>
      <c r="F37" s="7">
        <f t="shared" si="0"/>
        <v>45.657948952611271</v>
      </c>
      <c r="G37" s="7">
        <f t="shared" si="1"/>
        <v>10800</v>
      </c>
      <c r="H37" s="7">
        <f t="shared" si="2"/>
        <v>132.43028989075796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11946</v>
      </c>
      <c r="D38" s="7">
        <v>3226.6</v>
      </c>
      <c r="E38" s="7">
        <v>1828.2</v>
      </c>
      <c r="F38" s="7">
        <f t="shared" si="0"/>
        <v>56.660261575652392</v>
      </c>
      <c r="G38" s="7">
        <f t="shared" si="1"/>
        <v>-10117.799999999999</v>
      </c>
      <c r="H38" s="7">
        <f t="shared" si="2"/>
        <v>15.303867403314918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80449.899999999994</v>
      </c>
      <c r="D39" s="5">
        <f>D40+D41+D42+D43</f>
        <v>154561.1</v>
      </c>
      <c r="E39" s="5">
        <f>E40+E41+E42+E43</f>
        <v>76518.600000000006</v>
      </c>
      <c r="F39" s="5">
        <f t="shared" si="0"/>
        <v>49.507023436039212</v>
      </c>
      <c r="G39" s="5">
        <f t="shared" si="1"/>
        <v>-3931.2999999999884</v>
      </c>
      <c r="H39" s="5">
        <f t="shared" si="2"/>
        <v>95.113356262717559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3425.6</v>
      </c>
      <c r="D40" s="7">
        <v>8594.2999999999993</v>
      </c>
      <c r="E40" s="7">
        <v>3935.4</v>
      </c>
      <c r="F40" s="7">
        <f t="shared" si="0"/>
        <v>45.790814842395541</v>
      </c>
      <c r="G40" s="7">
        <f t="shared" si="1"/>
        <v>509.80000000000018</v>
      </c>
      <c r="H40" s="7">
        <f t="shared" si="2"/>
        <v>114.88206445586175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43757.599999999999</v>
      </c>
      <c r="D41" s="7">
        <v>84666.2</v>
      </c>
      <c r="E41" s="7">
        <v>41707.4</v>
      </c>
      <c r="F41" s="7">
        <f t="shared" si="0"/>
        <v>49.260980178630909</v>
      </c>
      <c r="G41" s="7">
        <f t="shared" si="1"/>
        <v>-2050.1999999999971</v>
      </c>
      <c r="H41" s="7">
        <f t="shared" si="2"/>
        <v>95.314642484962619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33266.699999999997</v>
      </c>
      <c r="D42" s="7">
        <v>61300.6</v>
      </c>
      <c r="E42" s="7">
        <v>30875.8</v>
      </c>
      <c r="F42" s="7">
        <f t="shared" si="0"/>
        <v>50.367859368423801</v>
      </c>
      <c r="G42" s="7">
        <f t="shared" si="1"/>
        <v>-2390.8999999999978</v>
      </c>
      <c r="H42" s="7">
        <f t="shared" si="2"/>
        <v>92.812933053173296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7"/>
      <c r="E43" s="7"/>
      <c r="F43" s="7"/>
      <c r="G43" s="7">
        <f t="shared" si="1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C45+C46</f>
        <v>69052.900000000009</v>
      </c>
      <c r="D44" s="5">
        <f>D45+D46</f>
        <v>127765.59999999999</v>
      </c>
      <c r="E44" s="5">
        <f>E45+E46</f>
        <v>77359</v>
      </c>
      <c r="F44" s="5">
        <f t="shared" si="0"/>
        <v>60.547596536156838</v>
      </c>
      <c r="G44" s="5">
        <f t="shared" si="1"/>
        <v>8306.0999999999913</v>
      </c>
      <c r="H44" s="5">
        <f t="shared" si="2"/>
        <v>112.02860415710272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66968.800000000003</v>
      </c>
      <c r="D45" s="7">
        <v>124265.4</v>
      </c>
      <c r="E45" s="7">
        <v>75281.600000000006</v>
      </c>
      <c r="F45" s="7">
        <f t="shared" si="0"/>
        <v>60.581304208572945</v>
      </c>
      <c r="G45" s="7">
        <f t="shared" si="1"/>
        <v>8312.8000000000029</v>
      </c>
      <c r="H45" s="7">
        <f t="shared" si="2"/>
        <v>112.41294453536574</v>
      </c>
      <c r="I45" s="2"/>
      <c r="J45" s="2"/>
      <c r="K45" s="2"/>
      <c r="L45" s="2"/>
      <c r="M45" s="2"/>
    </row>
    <row r="46" spans="1:13" ht="25.2" customHeight="1">
      <c r="A46" s="6" t="s">
        <v>4</v>
      </c>
      <c r="B46" s="18" t="s">
        <v>69</v>
      </c>
      <c r="C46" s="7">
        <v>2084.1</v>
      </c>
      <c r="D46" s="7">
        <v>3500.2</v>
      </c>
      <c r="E46" s="7">
        <v>2077.4</v>
      </c>
      <c r="F46" s="7">
        <f t="shared" si="0"/>
        <v>59.350894234615176</v>
      </c>
      <c r="G46" s="7">
        <f t="shared" si="1"/>
        <v>-6.6999999999998181</v>
      </c>
      <c r="H46" s="7">
        <f t="shared" si="2"/>
        <v>99.67851830526368</v>
      </c>
      <c r="I46" s="2"/>
      <c r="J46" s="2"/>
      <c r="K46" s="2"/>
      <c r="L46" s="2"/>
      <c r="M46" s="2"/>
    </row>
    <row r="47" spans="1:13" ht="27" customHeight="1">
      <c r="A47" s="4" t="s">
        <v>87</v>
      </c>
      <c r="B47" s="17" t="s">
        <v>70</v>
      </c>
      <c r="C47" s="5">
        <f>C48</f>
        <v>3085.8</v>
      </c>
      <c r="D47" s="5">
        <f>D48</f>
        <v>5269.8</v>
      </c>
      <c r="E47" s="5">
        <f>E48</f>
        <v>3957</v>
      </c>
      <c r="F47" s="5">
        <f t="shared" si="0"/>
        <v>75.088238642832749</v>
      </c>
      <c r="G47" s="5">
        <f t="shared" si="1"/>
        <v>871.19999999999982</v>
      </c>
      <c r="H47" s="5">
        <f t="shared" si="2"/>
        <v>128.23254909585845</v>
      </c>
      <c r="I47" s="1"/>
      <c r="J47" s="1"/>
      <c r="K47" s="1"/>
      <c r="L47" s="1"/>
      <c r="M47" s="2"/>
    </row>
    <row r="48" spans="1:13" ht="18">
      <c r="A48" s="6" t="s">
        <v>3</v>
      </c>
      <c r="B48" s="18" t="s">
        <v>71</v>
      </c>
      <c r="C48" s="7">
        <v>3085.8</v>
      </c>
      <c r="D48" s="7">
        <v>5269.8</v>
      </c>
      <c r="E48" s="7">
        <v>3957</v>
      </c>
      <c r="F48" s="7">
        <f t="shared" si="0"/>
        <v>75.088238642832749</v>
      </c>
      <c r="G48" s="7">
        <f t="shared" si="1"/>
        <v>871.19999999999982</v>
      </c>
      <c r="H48" s="7">
        <f t="shared" si="2"/>
        <v>128.23254909585845</v>
      </c>
      <c r="I48" s="2"/>
      <c r="J48" s="2"/>
      <c r="K48" s="2"/>
      <c r="L48" s="2"/>
      <c r="M48" s="2"/>
    </row>
    <row r="49" spans="1:13" ht="44.4" customHeight="1">
      <c r="A49" s="4" t="s">
        <v>88</v>
      </c>
      <c r="B49" s="17" t="s">
        <v>72</v>
      </c>
      <c r="C49" s="5">
        <f>C50</f>
        <v>10815.6</v>
      </c>
      <c r="D49" s="5">
        <f>D50</f>
        <v>54480.6</v>
      </c>
      <c r="E49" s="5">
        <f>E50</f>
        <v>12614.2</v>
      </c>
      <c r="F49" s="5">
        <f t="shared" si="0"/>
        <v>23.153562919644791</v>
      </c>
      <c r="G49" s="5">
        <f t="shared" si="1"/>
        <v>1798.6000000000004</v>
      </c>
      <c r="H49" s="5">
        <f t="shared" si="2"/>
        <v>116.62968305040867</v>
      </c>
      <c r="I49" s="1"/>
      <c r="J49" s="1"/>
      <c r="K49" s="1"/>
      <c r="L49" s="1"/>
      <c r="M49" s="2"/>
    </row>
    <row r="50" spans="1:13" ht="28.2" customHeight="1">
      <c r="A50" s="6" t="s">
        <v>2</v>
      </c>
      <c r="B50" s="18" t="s">
        <v>73</v>
      </c>
      <c r="C50" s="7">
        <v>10815.6</v>
      </c>
      <c r="D50" s="7">
        <v>54480.6</v>
      </c>
      <c r="E50" s="7">
        <v>12614.2</v>
      </c>
      <c r="F50" s="7">
        <f t="shared" si="0"/>
        <v>23.153562919644791</v>
      </c>
      <c r="G50" s="7">
        <f t="shared" si="1"/>
        <v>1798.6000000000004</v>
      </c>
      <c r="H50" s="7">
        <f t="shared" si="2"/>
        <v>116.62968305040867</v>
      </c>
      <c r="I50" s="2"/>
      <c r="J50" s="2"/>
      <c r="K50" s="2"/>
      <c r="L50" s="2"/>
      <c r="M50" s="2"/>
    </row>
    <row r="51" spans="1:13" ht="57.6" customHeight="1">
      <c r="A51" s="4" t="s">
        <v>89</v>
      </c>
      <c r="B51" s="17" t="s">
        <v>74</v>
      </c>
      <c r="C51" s="5">
        <f t="shared" ref="C51" si="7">C52+C53+C54</f>
        <v>10697.4</v>
      </c>
      <c r="D51" s="5">
        <f t="shared" ref="D51:E51" si="8">D52+D53+D54</f>
        <v>11248.4</v>
      </c>
      <c r="E51" s="5">
        <f t="shared" si="8"/>
        <v>5647</v>
      </c>
      <c r="F51" s="5">
        <f t="shared" si="0"/>
        <v>50.202695494470326</v>
      </c>
      <c r="G51" s="5">
        <f>E51-C51</f>
        <v>-5050.3999999999996</v>
      </c>
      <c r="H51" s="5">
        <f t="shared" si="2"/>
        <v>52.788528053545726</v>
      </c>
      <c r="I51" s="1"/>
      <c r="J51" s="1"/>
      <c r="K51" s="1"/>
      <c r="L51" s="1"/>
      <c r="M51" s="2"/>
    </row>
    <row r="52" spans="1:13" ht="36">
      <c r="A52" s="6" t="s">
        <v>1</v>
      </c>
      <c r="B52" s="18" t="s">
        <v>75</v>
      </c>
      <c r="C52" s="7">
        <v>5366.4</v>
      </c>
      <c r="D52" s="7">
        <v>11202.4</v>
      </c>
      <c r="E52" s="7">
        <v>5601</v>
      </c>
      <c r="F52" s="7">
        <f t="shared" si="0"/>
        <v>49.998214668285364</v>
      </c>
      <c r="G52" s="7">
        <f t="shared" si="1"/>
        <v>234.60000000000036</v>
      </c>
      <c r="H52" s="7">
        <f t="shared" si="2"/>
        <v>104.37164579606441</v>
      </c>
      <c r="I52" s="2"/>
      <c r="J52" s="2"/>
      <c r="K52" s="2"/>
      <c r="L52" s="2"/>
      <c r="M52" s="2"/>
    </row>
    <row r="53" spans="1:13" ht="36" hidden="1">
      <c r="A53" s="6" t="s">
        <v>0</v>
      </c>
      <c r="B53" s="18" t="s">
        <v>76</v>
      </c>
      <c r="C53" s="7"/>
      <c r="D53" s="7"/>
      <c r="E53" s="7"/>
      <c r="F53" s="7" t="e">
        <f t="shared" si="0"/>
        <v>#DIV/0!</v>
      </c>
      <c r="G53" s="7">
        <f t="shared" si="1"/>
        <v>0</v>
      </c>
      <c r="H53" s="7" t="e">
        <f t="shared" si="2"/>
        <v>#DIV/0!</v>
      </c>
      <c r="I53" s="2"/>
      <c r="J53" s="2"/>
      <c r="K53" s="2"/>
      <c r="L53" s="2"/>
      <c r="M53" s="2"/>
    </row>
    <row r="54" spans="1:13" s="12" customFormat="1" ht="54.6" customHeight="1">
      <c r="A54" s="6" t="s">
        <v>0</v>
      </c>
      <c r="B54" s="18" t="s">
        <v>76</v>
      </c>
      <c r="C54" s="7">
        <v>5331</v>
      </c>
      <c r="D54" s="7">
        <v>46</v>
      </c>
      <c r="E54" s="7">
        <v>46</v>
      </c>
      <c r="F54" s="7">
        <f t="shared" si="0"/>
        <v>100</v>
      </c>
      <c r="G54" s="7">
        <f t="shared" si="1"/>
        <v>-5285</v>
      </c>
      <c r="H54" s="7">
        <f t="shared" si="2"/>
        <v>0.86287750891014814</v>
      </c>
      <c r="I54" s="2"/>
      <c r="J54" s="2"/>
      <c r="K54" s="2"/>
      <c r="L54" s="2"/>
      <c r="M54" s="2"/>
    </row>
    <row r="55" spans="1:13" ht="17.399999999999999">
      <c r="A55" s="14" t="s">
        <v>32</v>
      </c>
      <c r="B55" s="17"/>
      <c r="C55" s="9">
        <f>C5+C13+C16+C22+C29+C36+C39+C44+C47+C49+C51+C27</f>
        <v>1686680.4999999998</v>
      </c>
      <c r="D55" s="9">
        <f>D5+D13+D16+D22+D29+D36+D39+D44+D47+D49+D51+D27</f>
        <v>3950203.6</v>
      </c>
      <c r="E55" s="9">
        <f>E5+E13+E16+E22+E29+E36+E39+E44+E47+E49+E51+E27</f>
        <v>1880955.7999999998</v>
      </c>
      <c r="F55" s="9">
        <f t="shared" si="0"/>
        <v>47.616679808605305</v>
      </c>
      <c r="G55" s="9">
        <f t="shared" si="1"/>
        <v>194275.30000000005</v>
      </c>
      <c r="H55" s="9">
        <f t="shared" si="2"/>
        <v>111.51820395148934</v>
      </c>
      <c r="I55" s="2"/>
      <c r="J55" s="2"/>
      <c r="K55" s="2"/>
      <c r="L55" s="2"/>
      <c r="M55" s="2"/>
    </row>
    <row r="56" spans="1: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6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2022-07-01T09:59:04Z</cp:lastPrinted>
  <dcterms:created xsi:type="dcterms:W3CDTF">2016-08-16T06:24:10Z</dcterms:created>
  <dcterms:modified xsi:type="dcterms:W3CDTF">2022-07-07T07:59:58Z</dcterms:modified>
</cp:coreProperties>
</file>