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2" yWindow="624" windowWidth="16536" windowHeight="8952" activeTab="2"/>
  </bookViews>
  <sheets>
    <sheet name="Таблица 1" sheetId="3" r:id="rId1"/>
    <sheet name="Таблица 2" sheetId="1" r:id="rId2"/>
    <sheet name="Таблица 3" sheetId="2" r:id="rId3"/>
  </sheets>
  <definedNames>
    <definedName name="_xlnm.Print_Titles" localSheetId="1">'Таблица 2'!$4:$6</definedName>
    <definedName name="_xlnm.Print_Area" localSheetId="2">'Таблица 3'!$A$1:$J$15</definedName>
  </definedNames>
  <calcPr calcId="124519"/>
</workbook>
</file>

<file path=xl/calcChain.xml><?xml version="1.0" encoding="utf-8"?>
<calcChain xmlns="http://schemas.openxmlformats.org/spreadsheetml/2006/main">
  <c r="D25" i="1"/>
  <c r="H14" i="2"/>
  <c r="J14"/>
  <c r="I14"/>
  <c r="G14"/>
  <c r="F14"/>
  <c r="E10" i="3"/>
  <c r="D10"/>
  <c r="C10"/>
  <c r="D8" i="2"/>
  <c r="D9"/>
  <c r="D10"/>
  <c r="D11"/>
  <c r="D12"/>
  <c r="D13"/>
  <c r="D7"/>
  <c r="C12"/>
  <c r="C11"/>
  <c r="C9"/>
  <c r="C8"/>
  <c r="C7"/>
  <c r="C10"/>
  <c r="E11"/>
  <c r="E14" s="1"/>
  <c r="C13"/>
  <c r="J8" i="1"/>
  <c r="J9"/>
  <c r="J10"/>
  <c r="J11"/>
  <c r="J12"/>
  <c r="J13"/>
  <c r="J14"/>
  <c r="J15"/>
  <c r="J16"/>
  <c r="J17"/>
  <c r="J18"/>
  <c r="J19"/>
  <c r="J20"/>
  <c r="J21"/>
  <c r="J22"/>
  <c r="J23"/>
  <c r="J24"/>
  <c r="I8"/>
  <c r="I9"/>
  <c r="I11"/>
  <c r="I14"/>
  <c r="I15"/>
  <c r="I17"/>
  <c r="I18"/>
  <c r="I19"/>
  <c r="I20"/>
  <c r="I21"/>
  <c r="I22"/>
  <c r="I23"/>
  <c r="I24"/>
  <c r="J7"/>
  <c r="I7"/>
  <c r="H25"/>
  <c r="F25"/>
  <c r="C25"/>
  <c r="G16"/>
  <c r="I16" s="1"/>
  <c r="G15"/>
  <c r="G13"/>
  <c r="I13" s="1"/>
  <c r="G12"/>
  <c r="I12" s="1"/>
  <c r="E10"/>
  <c r="E25" s="1"/>
  <c r="D14" i="2" l="1"/>
  <c r="C14"/>
  <c r="J25" i="1"/>
  <c r="I10"/>
  <c r="G25"/>
  <c r="I25" s="1"/>
</calcChain>
</file>

<file path=xl/sharedStrings.xml><?xml version="1.0" encoding="utf-8"?>
<sst xmlns="http://schemas.openxmlformats.org/spreadsheetml/2006/main" count="97" uniqueCount="69">
  <si>
    <t>Наименование межбюджетных трансфертов</t>
  </si>
  <si>
    <t>Код целевой статьи</t>
  </si>
  <si>
    <t>2020 год</t>
  </si>
  <si>
    <t>Быково-Отрогское</t>
  </si>
  <si>
    <t>Натальинское</t>
  </si>
  <si>
    <t>г.Балаково</t>
  </si>
  <si>
    <t>Всего</t>
  </si>
  <si>
    <t xml:space="preserve">Иные межбюджетные трансферты на осуществление переданных полномочий по обеспечению безопасности людей на водных объектах, охране их жизни и здоровья
</t>
  </si>
  <si>
    <t>15 2 01 09120</t>
  </si>
  <si>
    <t>Иные межбюджетные трансферты на осуществление переданных полномочий  по утверждению генеральных планов поселения, правил землепользования и застройки</t>
  </si>
  <si>
    <t>15 2 01 09121</t>
  </si>
  <si>
    <t xml:space="preserve">Иные межбюджетные трансферты на осуществление переданных полномочий  по созданию условий для реализации мер, направленных на укрепление межнационального и межконфессионального согласия
</t>
  </si>
  <si>
    <t>15 2 01 09123</t>
  </si>
  <si>
    <t>Иные межбюджетные трансферты на исполнение переданных полномочий по газоснабжению поселения</t>
  </si>
  <si>
    <t>15 2 01 09104</t>
  </si>
  <si>
    <t xml:space="preserve"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Быково-Отрогского муниципального образования
</t>
  </si>
  <si>
    <t>15 2 01 Д0001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</si>
  <si>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вне границ населенных пунктов в границах муниципального района (дороги, прилегающие к Быково-Отрогскому муниципальному образованию)</t>
  </si>
  <si>
    <t>15 2 01 Д0002</t>
  </si>
  <si>
    <t xml:space="preserve"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Натальинского муниципального образования
</t>
  </si>
  <si>
    <t>15 2 01 Д0003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</si>
  <si>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вне границ населенных пунктов в границах муниципального района (дороги, прилегающие к Натальинскому муниципальному образованию)</t>
  </si>
  <si>
    <t>15 2 01 Д0004</t>
  </si>
  <si>
    <t xml:space="preserve">Иные межбюджетные трансферты на осуществление переданных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
</t>
  </si>
  <si>
    <t>15 2 01 09131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</si>
  <si>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(дороги прилегающие к населенным пунктам Быково-Отрогского МО)</t>
  </si>
  <si>
    <t>82 2 05 D7162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</si>
  <si>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(дороги прилегающие к населенным пунктам Натальинского МО)</t>
  </si>
  <si>
    <t>82 2 05 D7163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</si>
  <si>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(в границах населенных пунктов Быково-Отрогского МО)</t>
  </si>
  <si>
    <t>82 2 05 D7164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</si>
  <si>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(в границах населенных пунктов Натальинского МО)</t>
  </si>
  <si>
    <t>82 2 05 D7165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</si>
  <si>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(дороги прилегающие к населенным пунктам Быково-Отрогского МО)</t>
  </si>
  <si>
    <t>82 2 05 S7162</t>
  </si>
  <si>
    <t>Обеспечение капитального ремонта и  ремонта автомобильных дорог общего пользования местного значения муниципальных районов области за счет средств муниципального дорожного фонда (дороги прилегающие к населенным пунктам Натальинского МО)</t>
  </si>
  <si>
    <t>82 2 05 S7163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</si>
  <si>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(в границах населенных пунктов Быково-Отрогского МО)</t>
  </si>
  <si>
    <t>82 2 05 S7164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</si>
  <si>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(в границах населенных пунктов Натальинского МО)</t>
  </si>
  <si>
    <t>82 2 05 S7165</t>
  </si>
  <si>
    <t xml:space="preserve">Обеспечение капитального ремонта и ремонта автомобильных дорог общего пользования местного значения муниципальных районов области за счет средств местного бюджета (дороги, прилегающие к населенным пунктам Быково-Отрогского МО) </t>
  </si>
  <si>
    <t>82 2 05 S7166</t>
  </si>
  <si>
    <t>ВСЕГО</t>
  </si>
  <si>
    <t>план</t>
  </si>
  <si>
    <t>исполнение</t>
  </si>
  <si>
    <t>тыс.руб.</t>
  </si>
  <si>
    <t>15 2 02 09200</t>
  </si>
  <si>
    <t>Иные межбюджетные трансферты на погашение задолженности прошлых лет за выполненные работы (услуги) в рамках исполнения переданных полномочий</t>
  </si>
  <si>
    <t>15 2 02 79990</t>
  </si>
  <si>
    <t>Резервный фонд Правительства Саратовской области</t>
  </si>
  <si>
    <t>15 2 02 09102</t>
  </si>
  <si>
    <t>Иные межбюджетные трансферты на поддержку мер по обеспечению сбалансированности бюджетов поселений Балаковского муниципального района</t>
  </si>
  <si>
    <t>15 2 02 09136</t>
  </si>
  <si>
    <t>Иные межбюджетные трансферты на мероприятия в сфере дорожного хозяйства</t>
  </si>
  <si>
    <t>80 1 11 7251Д</t>
  </si>
  <si>
    <t>Обеспечение сохранения достигнутых показателей повышения оплаты труда отдельных категорий ра-ботников бюджетной сферы (в части повышения оплаты труда отдельным категориям работников бюджетной сферы с 1 июня 2020 года)</t>
  </si>
  <si>
    <t>80 1 11 72500</t>
  </si>
  <si>
    <t>Обеспечение сохранения достигнутых показателей повышения оплаты труда отдельных категорий работников бюджетной сферы</t>
  </si>
  <si>
    <t>15 2 02 09135</t>
  </si>
  <si>
    <t>Иные межбюджетные трансферты на мероприятия в сфере коммунального хозяйства</t>
  </si>
  <si>
    <t>№</t>
  </si>
  <si>
    <t>Наименование поселения</t>
  </si>
  <si>
    <t>Численность населения МО, чел</t>
  </si>
  <si>
    <t>г. Балаково</t>
  </si>
  <si>
    <t>Итого</t>
  </si>
  <si>
    <t>Отчет об исполнении таблицы 1 "Распределение на 2020 год и на плановый период 2021 и 2022 годов дотации на выравнивание бюджетной обеспеченности поселений Балаковского муниципального района из районного фонда финансовой поддержки поселений за счет средств субвенции на исполнение государственных полномочий по расчету и предоставлению дотаций бюджетам поселений" приложения 9 "Распределение межбюджетных трансфертов по видам и поселениям Балаковского муниципального района на 2020 год и на плановый период 2021 и 2022 годов" к решению Собрания Балаковского муниципального района "О районном бюджете Балаковского муниципального района на 2020 год и на плановый период 2021 и 2022 годов" от  24.12.2019 года №12-145  (с последними изменениями)</t>
  </si>
  <si>
    <t>Отчет об исполнении таблицы 2 "Распределение на 2020 год и на плановый период 2021 и 2022 годов иных межбюджетных трансфертов поселениям Балаковского муниципального района на осуществление переданных полномочий по решению вопросов местного значения муниципального района" приложения 9 "Распределение межбюджетных трансфертов по видам и поселениям Балаковского муниципального района на 2020 год и на плановый период 2021 и 2022 годов" к решению Собрания Балаковского муниципального района "О районном бюджете Балаковского муниципального района на 2020 год и на плановый период 2021 и 2022 годов" от  24.12.2019 года №12-145  (с последними изменениями)</t>
  </si>
  <si>
    <t>Отчет об исполнении таблицы 3 "Распределение на 2020 год и на плановый период 2021 и 2022 годов иных межбюджетных трансфертов поселениям Балаковского муниципального района, не связанных с осуществлением переданных полномочий по решению вопросов местного значения района" приложения 9 "Распределение межбюджетных трансфертов по видам и поселениям Балаковского муниципального района на 2020 год и на плановый период 2021 и 2022 годов" к решению Собрания Балаковского муниципального района "О районном бюджете Балаковского муниципального района на 2020 год и на плановый период 2021 и 2022 годов" от  24.12.2019 года №12-145  (с последними изменениями)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</si>
</sst>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000000"/>
    <numFmt numFmtId="166" formatCode="0000000000"/>
    <numFmt numFmtId="167" formatCode="#,##0.0"/>
    <numFmt numFmtId="168" formatCode="0.0%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15" fillId="0" borderId="0"/>
  </cellStyleXfs>
  <cellXfs count="66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vertical="top" wrapText="1"/>
    </xf>
    <xf numFmtId="165" fontId="5" fillId="0" borderId="2" xfId="0" applyNumberFormat="1" applyFont="1" applyFill="1" applyBorder="1" applyAlignment="1">
      <alignment horizontal="left" vertical="top" wrapText="1"/>
    </xf>
    <xf numFmtId="165" fontId="5" fillId="2" borderId="2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166" fontId="5" fillId="0" borderId="1" xfId="2" applyNumberFormat="1" applyFont="1" applyFill="1" applyBorder="1" applyAlignment="1" applyProtection="1">
      <alignment vertical="top" wrapText="1"/>
      <protection hidden="1"/>
    </xf>
    <xf numFmtId="0" fontId="10" fillId="0" borderId="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67" fontId="2" fillId="0" borderId="0" xfId="0" applyNumberFormat="1" applyFont="1" applyFill="1" applyAlignment="1">
      <alignment vertical="center" wrapText="1"/>
    </xf>
    <xf numFmtId="168" fontId="2" fillId="0" borderId="0" xfId="1" applyNumberFormat="1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164" fontId="11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1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167" fontId="16" fillId="0" borderId="0" xfId="3" applyNumberFormat="1" applyFont="1" applyFill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7" fontId="18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0" fontId="20" fillId="0" borderId="0" xfId="0" applyFont="1" applyFill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_Tmp10" xfId="3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zoomScale="90" zoomScaleNormal="90" workbookViewId="0">
      <selection activeCell="B4" sqref="B4:B5"/>
    </sheetView>
  </sheetViews>
  <sheetFormatPr defaultRowHeight="13.2"/>
  <cols>
    <col min="1" max="1" width="3.88671875" style="29" customWidth="1"/>
    <col min="2" max="2" width="23.88671875" style="29" customWidth="1"/>
    <col min="3" max="3" width="17.88671875" style="29" customWidth="1"/>
    <col min="4" max="5" width="17.5546875" style="29" customWidth="1"/>
    <col min="6" max="6" width="15" style="29" customWidth="1"/>
    <col min="7" max="255" width="8.88671875" style="29"/>
    <col min="256" max="256" width="3.88671875" style="29" customWidth="1"/>
    <col min="257" max="257" width="23.88671875" style="29" customWidth="1"/>
    <col min="258" max="258" width="17.88671875" style="29" customWidth="1"/>
    <col min="259" max="259" width="17.5546875" style="29" customWidth="1"/>
    <col min="260" max="260" width="15.109375" style="29" customWidth="1"/>
    <col min="261" max="261" width="15.5546875" style="29" customWidth="1"/>
    <col min="262" max="262" width="15" style="29" customWidth="1"/>
    <col min="263" max="511" width="8.88671875" style="29"/>
    <col min="512" max="512" width="3.88671875" style="29" customWidth="1"/>
    <col min="513" max="513" width="23.88671875" style="29" customWidth="1"/>
    <col min="514" max="514" width="17.88671875" style="29" customWidth="1"/>
    <col min="515" max="515" width="17.5546875" style="29" customWidth="1"/>
    <col min="516" max="516" width="15.109375" style="29" customWidth="1"/>
    <col min="517" max="517" width="15.5546875" style="29" customWidth="1"/>
    <col min="518" max="518" width="15" style="29" customWidth="1"/>
    <col min="519" max="767" width="8.88671875" style="29"/>
    <col min="768" max="768" width="3.88671875" style="29" customWidth="1"/>
    <col min="769" max="769" width="23.88671875" style="29" customWidth="1"/>
    <col min="770" max="770" width="17.88671875" style="29" customWidth="1"/>
    <col min="771" max="771" width="17.5546875" style="29" customWidth="1"/>
    <col min="772" max="772" width="15.109375" style="29" customWidth="1"/>
    <col min="773" max="773" width="15.5546875" style="29" customWidth="1"/>
    <col min="774" max="774" width="15" style="29" customWidth="1"/>
    <col min="775" max="1023" width="8.88671875" style="29"/>
    <col min="1024" max="1024" width="3.88671875" style="29" customWidth="1"/>
    <col min="1025" max="1025" width="23.88671875" style="29" customWidth="1"/>
    <col min="1026" max="1026" width="17.88671875" style="29" customWidth="1"/>
    <col min="1027" max="1027" width="17.5546875" style="29" customWidth="1"/>
    <col min="1028" max="1028" width="15.109375" style="29" customWidth="1"/>
    <col min="1029" max="1029" width="15.5546875" style="29" customWidth="1"/>
    <col min="1030" max="1030" width="15" style="29" customWidth="1"/>
    <col min="1031" max="1279" width="8.88671875" style="29"/>
    <col min="1280" max="1280" width="3.88671875" style="29" customWidth="1"/>
    <col min="1281" max="1281" width="23.88671875" style="29" customWidth="1"/>
    <col min="1282" max="1282" width="17.88671875" style="29" customWidth="1"/>
    <col min="1283" max="1283" width="17.5546875" style="29" customWidth="1"/>
    <col min="1284" max="1284" width="15.109375" style="29" customWidth="1"/>
    <col min="1285" max="1285" width="15.5546875" style="29" customWidth="1"/>
    <col min="1286" max="1286" width="15" style="29" customWidth="1"/>
    <col min="1287" max="1535" width="8.88671875" style="29"/>
    <col min="1536" max="1536" width="3.88671875" style="29" customWidth="1"/>
    <col min="1537" max="1537" width="23.88671875" style="29" customWidth="1"/>
    <col min="1538" max="1538" width="17.88671875" style="29" customWidth="1"/>
    <col min="1539" max="1539" width="17.5546875" style="29" customWidth="1"/>
    <col min="1540" max="1540" width="15.109375" style="29" customWidth="1"/>
    <col min="1541" max="1541" width="15.5546875" style="29" customWidth="1"/>
    <col min="1542" max="1542" width="15" style="29" customWidth="1"/>
    <col min="1543" max="1791" width="8.88671875" style="29"/>
    <col min="1792" max="1792" width="3.88671875" style="29" customWidth="1"/>
    <col min="1793" max="1793" width="23.88671875" style="29" customWidth="1"/>
    <col min="1794" max="1794" width="17.88671875" style="29" customWidth="1"/>
    <col min="1795" max="1795" width="17.5546875" style="29" customWidth="1"/>
    <col min="1796" max="1796" width="15.109375" style="29" customWidth="1"/>
    <col min="1797" max="1797" width="15.5546875" style="29" customWidth="1"/>
    <col min="1798" max="1798" width="15" style="29" customWidth="1"/>
    <col min="1799" max="2047" width="8.88671875" style="29"/>
    <col min="2048" max="2048" width="3.88671875" style="29" customWidth="1"/>
    <col min="2049" max="2049" width="23.88671875" style="29" customWidth="1"/>
    <col min="2050" max="2050" width="17.88671875" style="29" customWidth="1"/>
    <col min="2051" max="2051" width="17.5546875" style="29" customWidth="1"/>
    <col min="2052" max="2052" width="15.109375" style="29" customWidth="1"/>
    <col min="2053" max="2053" width="15.5546875" style="29" customWidth="1"/>
    <col min="2054" max="2054" width="15" style="29" customWidth="1"/>
    <col min="2055" max="2303" width="8.88671875" style="29"/>
    <col min="2304" max="2304" width="3.88671875" style="29" customWidth="1"/>
    <col min="2305" max="2305" width="23.88671875" style="29" customWidth="1"/>
    <col min="2306" max="2306" width="17.88671875" style="29" customWidth="1"/>
    <col min="2307" max="2307" width="17.5546875" style="29" customWidth="1"/>
    <col min="2308" max="2308" width="15.109375" style="29" customWidth="1"/>
    <col min="2309" max="2309" width="15.5546875" style="29" customWidth="1"/>
    <col min="2310" max="2310" width="15" style="29" customWidth="1"/>
    <col min="2311" max="2559" width="8.88671875" style="29"/>
    <col min="2560" max="2560" width="3.88671875" style="29" customWidth="1"/>
    <col min="2561" max="2561" width="23.88671875" style="29" customWidth="1"/>
    <col min="2562" max="2562" width="17.88671875" style="29" customWidth="1"/>
    <col min="2563" max="2563" width="17.5546875" style="29" customWidth="1"/>
    <col min="2564" max="2564" width="15.109375" style="29" customWidth="1"/>
    <col min="2565" max="2565" width="15.5546875" style="29" customWidth="1"/>
    <col min="2566" max="2566" width="15" style="29" customWidth="1"/>
    <col min="2567" max="2815" width="8.88671875" style="29"/>
    <col min="2816" max="2816" width="3.88671875" style="29" customWidth="1"/>
    <col min="2817" max="2817" width="23.88671875" style="29" customWidth="1"/>
    <col min="2818" max="2818" width="17.88671875" style="29" customWidth="1"/>
    <col min="2819" max="2819" width="17.5546875" style="29" customWidth="1"/>
    <col min="2820" max="2820" width="15.109375" style="29" customWidth="1"/>
    <col min="2821" max="2821" width="15.5546875" style="29" customWidth="1"/>
    <col min="2822" max="2822" width="15" style="29" customWidth="1"/>
    <col min="2823" max="3071" width="8.88671875" style="29"/>
    <col min="3072" max="3072" width="3.88671875" style="29" customWidth="1"/>
    <col min="3073" max="3073" width="23.88671875" style="29" customWidth="1"/>
    <col min="3074" max="3074" width="17.88671875" style="29" customWidth="1"/>
    <col min="3075" max="3075" width="17.5546875" style="29" customWidth="1"/>
    <col min="3076" max="3076" width="15.109375" style="29" customWidth="1"/>
    <col min="3077" max="3077" width="15.5546875" style="29" customWidth="1"/>
    <col min="3078" max="3078" width="15" style="29" customWidth="1"/>
    <col min="3079" max="3327" width="8.88671875" style="29"/>
    <col min="3328" max="3328" width="3.88671875" style="29" customWidth="1"/>
    <col min="3329" max="3329" width="23.88671875" style="29" customWidth="1"/>
    <col min="3330" max="3330" width="17.88671875" style="29" customWidth="1"/>
    <col min="3331" max="3331" width="17.5546875" style="29" customWidth="1"/>
    <col min="3332" max="3332" width="15.109375" style="29" customWidth="1"/>
    <col min="3333" max="3333" width="15.5546875" style="29" customWidth="1"/>
    <col min="3334" max="3334" width="15" style="29" customWidth="1"/>
    <col min="3335" max="3583" width="8.88671875" style="29"/>
    <col min="3584" max="3584" width="3.88671875" style="29" customWidth="1"/>
    <col min="3585" max="3585" width="23.88671875" style="29" customWidth="1"/>
    <col min="3586" max="3586" width="17.88671875" style="29" customWidth="1"/>
    <col min="3587" max="3587" width="17.5546875" style="29" customWidth="1"/>
    <col min="3588" max="3588" width="15.109375" style="29" customWidth="1"/>
    <col min="3589" max="3589" width="15.5546875" style="29" customWidth="1"/>
    <col min="3590" max="3590" width="15" style="29" customWidth="1"/>
    <col min="3591" max="3839" width="8.88671875" style="29"/>
    <col min="3840" max="3840" width="3.88671875" style="29" customWidth="1"/>
    <col min="3841" max="3841" width="23.88671875" style="29" customWidth="1"/>
    <col min="3842" max="3842" width="17.88671875" style="29" customWidth="1"/>
    <col min="3843" max="3843" width="17.5546875" style="29" customWidth="1"/>
    <col min="3844" max="3844" width="15.109375" style="29" customWidth="1"/>
    <col min="3845" max="3845" width="15.5546875" style="29" customWidth="1"/>
    <col min="3846" max="3846" width="15" style="29" customWidth="1"/>
    <col min="3847" max="4095" width="8.88671875" style="29"/>
    <col min="4096" max="4096" width="3.88671875" style="29" customWidth="1"/>
    <col min="4097" max="4097" width="23.88671875" style="29" customWidth="1"/>
    <col min="4098" max="4098" width="17.88671875" style="29" customWidth="1"/>
    <col min="4099" max="4099" width="17.5546875" style="29" customWidth="1"/>
    <col min="4100" max="4100" width="15.109375" style="29" customWidth="1"/>
    <col min="4101" max="4101" width="15.5546875" style="29" customWidth="1"/>
    <col min="4102" max="4102" width="15" style="29" customWidth="1"/>
    <col min="4103" max="4351" width="8.88671875" style="29"/>
    <col min="4352" max="4352" width="3.88671875" style="29" customWidth="1"/>
    <col min="4353" max="4353" width="23.88671875" style="29" customWidth="1"/>
    <col min="4354" max="4354" width="17.88671875" style="29" customWidth="1"/>
    <col min="4355" max="4355" width="17.5546875" style="29" customWidth="1"/>
    <col min="4356" max="4356" width="15.109375" style="29" customWidth="1"/>
    <col min="4357" max="4357" width="15.5546875" style="29" customWidth="1"/>
    <col min="4358" max="4358" width="15" style="29" customWidth="1"/>
    <col min="4359" max="4607" width="8.88671875" style="29"/>
    <col min="4608" max="4608" width="3.88671875" style="29" customWidth="1"/>
    <col min="4609" max="4609" width="23.88671875" style="29" customWidth="1"/>
    <col min="4610" max="4610" width="17.88671875" style="29" customWidth="1"/>
    <col min="4611" max="4611" width="17.5546875" style="29" customWidth="1"/>
    <col min="4612" max="4612" width="15.109375" style="29" customWidth="1"/>
    <col min="4613" max="4613" width="15.5546875" style="29" customWidth="1"/>
    <col min="4614" max="4614" width="15" style="29" customWidth="1"/>
    <col min="4615" max="4863" width="8.88671875" style="29"/>
    <col min="4864" max="4864" width="3.88671875" style="29" customWidth="1"/>
    <col min="4865" max="4865" width="23.88671875" style="29" customWidth="1"/>
    <col min="4866" max="4866" width="17.88671875" style="29" customWidth="1"/>
    <col min="4867" max="4867" width="17.5546875" style="29" customWidth="1"/>
    <col min="4868" max="4868" width="15.109375" style="29" customWidth="1"/>
    <col min="4869" max="4869" width="15.5546875" style="29" customWidth="1"/>
    <col min="4870" max="4870" width="15" style="29" customWidth="1"/>
    <col min="4871" max="5119" width="8.88671875" style="29"/>
    <col min="5120" max="5120" width="3.88671875" style="29" customWidth="1"/>
    <col min="5121" max="5121" width="23.88671875" style="29" customWidth="1"/>
    <col min="5122" max="5122" width="17.88671875" style="29" customWidth="1"/>
    <col min="5123" max="5123" width="17.5546875" style="29" customWidth="1"/>
    <col min="5124" max="5124" width="15.109375" style="29" customWidth="1"/>
    <col min="5125" max="5125" width="15.5546875" style="29" customWidth="1"/>
    <col min="5126" max="5126" width="15" style="29" customWidth="1"/>
    <col min="5127" max="5375" width="8.88671875" style="29"/>
    <col min="5376" max="5376" width="3.88671875" style="29" customWidth="1"/>
    <col min="5377" max="5377" width="23.88671875" style="29" customWidth="1"/>
    <col min="5378" max="5378" width="17.88671875" style="29" customWidth="1"/>
    <col min="5379" max="5379" width="17.5546875" style="29" customWidth="1"/>
    <col min="5380" max="5380" width="15.109375" style="29" customWidth="1"/>
    <col min="5381" max="5381" width="15.5546875" style="29" customWidth="1"/>
    <col min="5382" max="5382" width="15" style="29" customWidth="1"/>
    <col min="5383" max="5631" width="8.88671875" style="29"/>
    <col min="5632" max="5632" width="3.88671875" style="29" customWidth="1"/>
    <col min="5633" max="5633" width="23.88671875" style="29" customWidth="1"/>
    <col min="5634" max="5634" width="17.88671875" style="29" customWidth="1"/>
    <col min="5635" max="5635" width="17.5546875" style="29" customWidth="1"/>
    <col min="5636" max="5636" width="15.109375" style="29" customWidth="1"/>
    <col min="5637" max="5637" width="15.5546875" style="29" customWidth="1"/>
    <col min="5638" max="5638" width="15" style="29" customWidth="1"/>
    <col min="5639" max="5887" width="8.88671875" style="29"/>
    <col min="5888" max="5888" width="3.88671875" style="29" customWidth="1"/>
    <col min="5889" max="5889" width="23.88671875" style="29" customWidth="1"/>
    <col min="5890" max="5890" width="17.88671875" style="29" customWidth="1"/>
    <col min="5891" max="5891" width="17.5546875" style="29" customWidth="1"/>
    <col min="5892" max="5892" width="15.109375" style="29" customWidth="1"/>
    <col min="5893" max="5893" width="15.5546875" style="29" customWidth="1"/>
    <col min="5894" max="5894" width="15" style="29" customWidth="1"/>
    <col min="5895" max="6143" width="8.88671875" style="29"/>
    <col min="6144" max="6144" width="3.88671875" style="29" customWidth="1"/>
    <col min="6145" max="6145" width="23.88671875" style="29" customWidth="1"/>
    <col min="6146" max="6146" width="17.88671875" style="29" customWidth="1"/>
    <col min="6147" max="6147" width="17.5546875" style="29" customWidth="1"/>
    <col min="6148" max="6148" width="15.109375" style="29" customWidth="1"/>
    <col min="6149" max="6149" width="15.5546875" style="29" customWidth="1"/>
    <col min="6150" max="6150" width="15" style="29" customWidth="1"/>
    <col min="6151" max="6399" width="8.88671875" style="29"/>
    <col min="6400" max="6400" width="3.88671875" style="29" customWidth="1"/>
    <col min="6401" max="6401" width="23.88671875" style="29" customWidth="1"/>
    <col min="6402" max="6402" width="17.88671875" style="29" customWidth="1"/>
    <col min="6403" max="6403" width="17.5546875" style="29" customWidth="1"/>
    <col min="6404" max="6404" width="15.109375" style="29" customWidth="1"/>
    <col min="6405" max="6405" width="15.5546875" style="29" customWidth="1"/>
    <col min="6406" max="6406" width="15" style="29" customWidth="1"/>
    <col min="6407" max="6655" width="8.88671875" style="29"/>
    <col min="6656" max="6656" width="3.88671875" style="29" customWidth="1"/>
    <col min="6657" max="6657" width="23.88671875" style="29" customWidth="1"/>
    <col min="6658" max="6658" width="17.88671875" style="29" customWidth="1"/>
    <col min="6659" max="6659" width="17.5546875" style="29" customWidth="1"/>
    <col min="6660" max="6660" width="15.109375" style="29" customWidth="1"/>
    <col min="6661" max="6661" width="15.5546875" style="29" customWidth="1"/>
    <col min="6662" max="6662" width="15" style="29" customWidth="1"/>
    <col min="6663" max="6911" width="8.88671875" style="29"/>
    <col min="6912" max="6912" width="3.88671875" style="29" customWidth="1"/>
    <col min="6913" max="6913" width="23.88671875" style="29" customWidth="1"/>
    <col min="6914" max="6914" width="17.88671875" style="29" customWidth="1"/>
    <col min="6915" max="6915" width="17.5546875" style="29" customWidth="1"/>
    <col min="6916" max="6916" width="15.109375" style="29" customWidth="1"/>
    <col min="6917" max="6917" width="15.5546875" style="29" customWidth="1"/>
    <col min="6918" max="6918" width="15" style="29" customWidth="1"/>
    <col min="6919" max="7167" width="8.88671875" style="29"/>
    <col min="7168" max="7168" width="3.88671875" style="29" customWidth="1"/>
    <col min="7169" max="7169" width="23.88671875" style="29" customWidth="1"/>
    <col min="7170" max="7170" width="17.88671875" style="29" customWidth="1"/>
    <col min="7171" max="7171" width="17.5546875" style="29" customWidth="1"/>
    <col min="7172" max="7172" width="15.109375" style="29" customWidth="1"/>
    <col min="7173" max="7173" width="15.5546875" style="29" customWidth="1"/>
    <col min="7174" max="7174" width="15" style="29" customWidth="1"/>
    <col min="7175" max="7423" width="8.88671875" style="29"/>
    <col min="7424" max="7424" width="3.88671875" style="29" customWidth="1"/>
    <col min="7425" max="7425" width="23.88671875" style="29" customWidth="1"/>
    <col min="7426" max="7426" width="17.88671875" style="29" customWidth="1"/>
    <col min="7427" max="7427" width="17.5546875" style="29" customWidth="1"/>
    <col min="7428" max="7428" width="15.109375" style="29" customWidth="1"/>
    <col min="7429" max="7429" width="15.5546875" style="29" customWidth="1"/>
    <col min="7430" max="7430" width="15" style="29" customWidth="1"/>
    <col min="7431" max="7679" width="8.88671875" style="29"/>
    <col min="7680" max="7680" width="3.88671875" style="29" customWidth="1"/>
    <col min="7681" max="7681" width="23.88671875" style="29" customWidth="1"/>
    <col min="7682" max="7682" width="17.88671875" style="29" customWidth="1"/>
    <col min="7683" max="7683" width="17.5546875" style="29" customWidth="1"/>
    <col min="7684" max="7684" width="15.109375" style="29" customWidth="1"/>
    <col min="7685" max="7685" width="15.5546875" style="29" customWidth="1"/>
    <col min="7686" max="7686" width="15" style="29" customWidth="1"/>
    <col min="7687" max="7935" width="8.88671875" style="29"/>
    <col min="7936" max="7936" width="3.88671875" style="29" customWidth="1"/>
    <col min="7937" max="7937" width="23.88671875" style="29" customWidth="1"/>
    <col min="7938" max="7938" width="17.88671875" style="29" customWidth="1"/>
    <col min="7939" max="7939" width="17.5546875" style="29" customWidth="1"/>
    <col min="7940" max="7940" width="15.109375" style="29" customWidth="1"/>
    <col min="7941" max="7941" width="15.5546875" style="29" customWidth="1"/>
    <col min="7942" max="7942" width="15" style="29" customWidth="1"/>
    <col min="7943" max="8191" width="8.88671875" style="29"/>
    <col min="8192" max="8192" width="3.88671875" style="29" customWidth="1"/>
    <col min="8193" max="8193" width="23.88671875" style="29" customWidth="1"/>
    <col min="8194" max="8194" width="17.88671875" style="29" customWidth="1"/>
    <col min="8195" max="8195" width="17.5546875" style="29" customWidth="1"/>
    <col min="8196" max="8196" width="15.109375" style="29" customWidth="1"/>
    <col min="8197" max="8197" width="15.5546875" style="29" customWidth="1"/>
    <col min="8198" max="8198" width="15" style="29" customWidth="1"/>
    <col min="8199" max="8447" width="8.88671875" style="29"/>
    <col min="8448" max="8448" width="3.88671875" style="29" customWidth="1"/>
    <col min="8449" max="8449" width="23.88671875" style="29" customWidth="1"/>
    <col min="8450" max="8450" width="17.88671875" style="29" customWidth="1"/>
    <col min="8451" max="8451" width="17.5546875" style="29" customWidth="1"/>
    <col min="8452" max="8452" width="15.109375" style="29" customWidth="1"/>
    <col min="8453" max="8453" width="15.5546875" style="29" customWidth="1"/>
    <col min="8454" max="8454" width="15" style="29" customWidth="1"/>
    <col min="8455" max="8703" width="8.88671875" style="29"/>
    <col min="8704" max="8704" width="3.88671875" style="29" customWidth="1"/>
    <col min="8705" max="8705" width="23.88671875" style="29" customWidth="1"/>
    <col min="8706" max="8706" width="17.88671875" style="29" customWidth="1"/>
    <col min="8707" max="8707" width="17.5546875" style="29" customWidth="1"/>
    <col min="8708" max="8708" width="15.109375" style="29" customWidth="1"/>
    <col min="8709" max="8709" width="15.5546875" style="29" customWidth="1"/>
    <col min="8710" max="8710" width="15" style="29" customWidth="1"/>
    <col min="8711" max="8959" width="8.88671875" style="29"/>
    <col min="8960" max="8960" width="3.88671875" style="29" customWidth="1"/>
    <col min="8961" max="8961" width="23.88671875" style="29" customWidth="1"/>
    <col min="8962" max="8962" width="17.88671875" style="29" customWidth="1"/>
    <col min="8963" max="8963" width="17.5546875" style="29" customWidth="1"/>
    <col min="8964" max="8964" width="15.109375" style="29" customWidth="1"/>
    <col min="8965" max="8965" width="15.5546875" style="29" customWidth="1"/>
    <col min="8966" max="8966" width="15" style="29" customWidth="1"/>
    <col min="8967" max="9215" width="8.88671875" style="29"/>
    <col min="9216" max="9216" width="3.88671875" style="29" customWidth="1"/>
    <col min="9217" max="9217" width="23.88671875" style="29" customWidth="1"/>
    <col min="9218" max="9218" width="17.88671875" style="29" customWidth="1"/>
    <col min="9219" max="9219" width="17.5546875" style="29" customWidth="1"/>
    <col min="9220" max="9220" width="15.109375" style="29" customWidth="1"/>
    <col min="9221" max="9221" width="15.5546875" style="29" customWidth="1"/>
    <col min="9222" max="9222" width="15" style="29" customWidth="1"/>
    <col min="9223" max="9471" width="8.88671875" style="29"/>
    <col min="9472" max="9472" width="3.88671875" style="29" customWidth="1"/>
    <col min="9473" max="9473" width="23.88671875" style="29" customWidth="1"/>
    <col min="9474" max="9474" width="17.88671875" style="29" customWidth="1"/>
    <col min="9475" max="9475" width="17.5546875" style="29" customWidth="1"/>
    <col min="9476" max="9476" width="15.109375" style="29" customWidth="1"/>
    <col min="9477" max="9477" width="15.5546875" style="29" customWidth="1"/>
    <col min="9478" max="9478" width="15" style="29" customWidth="1"/>
    <col min="9479" max="9727" width="8.88671875" style="29"/>
    <col min="9728" max="9728" width="3.88671875" style="29" customWidth="1"/>
    <col min="9729" max="9729" width="23.88671875" style="29" customWidth="1"/>
    <col min="9730" max="9730" width="17.88671875" style="29" customWidth="1"/>
    <col min="9731" max="9731" width="17.5546875" style="29" customWidth="1"/>
    <col min="9732" max="9732" width="15.109375" style="29" customWidth="1"/>
    <col min="9733" max="9733" width="15.5546875" style="29" customWidth="1"/>
    <col min="9734" max="9734" width="15" style="29" customWidth="1"/>
    <col min="9735" max="9983" width="8.88671875" style="29"/>
    <col min="9984" max="9984" width="3.88671875" style="29" customWidth="1"/>
    <col min="9985" max="9985" width="23.88671875" style="29" customWidth="1"/>
    <col min="9986" max="9986" width="17.88671875" style="29" customWidth="1"/>
    <col min="9987" max="9987" width="17.5546875" style="29" customWidth="1"/>
    <col min="9988" max="9988" width="15.109375" style="29" customWidth="1"/>
    <col min="9989" max="9989" width="15.5546875" style="29" customWidth="1"/>
    <col min="9990" max="9990" width="15" style="29" customWidth="1"/>
    <col min="9991" max="10239" width="8.88671875" style="29"/>
    <col min="10240" max="10240" width="3.88671875" style="29" customWidth="1"/>
    <col min="10241" max="10241" width="23.88671875" style="29" customWidth="1"/>
    <col min="10242" max="10242" width="17.88671875" style="29" customWidth="1"/>
    <col min="10243" max="10243" width="17.5546875" style="29" customWidth="1"/>
    <col min="10244" max="10244" width="15.109375" style="29" customWidth="1"/>
    <col min="10245" max="10245" width="15.5546875" style="29" customWidth="1"/>
    <col min="10246" max="10246" width="15" style="29" customWidth="1"/>
    <col min="10247" max="10495" width="8.88671875" style="29"/>
    <col min="10496" max="10496" width="3.88671875" style="29" customWidth="1"/>
    <col min="10497" max="10497" width="23.88671875" style="29" customWidth="1"/>
    <col min="10498" max="10498" width="17.88671875" style="29" customWidth="1"/>
    <col min="10499" max="10499" width="17.5546875" style="29" customWidth="1"/>
    <col min="10500" max="10500" width="15.109375" style="29" customWidth="1"/>
    <col min="10501" max="10501" width="15.5546875" style="29" customWidth="1"/>
    <col min="10502" max="10502" width="15" style="29" customWidth="1"/>
    <col min="10503" max="10751" width="8.88671875" style="29"/>
    <col min="10752" max="10752" width="3.88671875" style="29" customWidth="1"/>
    <col min="10753" max="10753" width="23.88671875" style="29" customWidth="1"/>
    <col min="10754" max="10754" width="17.88671875" style="29" customWidth="1"/>
    <col min="10755" max="10755" width="17.5546875" style="29" customWidth="1"/>
    <col min="10756" max="10756" width="15.109375" style="29" customWidth="1"/>
    <col min="10757" max="10757" width="15.5546875" style="29" customWidth="1"/>
    <col min="10758" max="10758" width="15" style="29" customWidth="1"/>
    <col min="10759" max="11007" width="8.88671875" style="29"/>
    <col min="11008" max="11008" width="3.88671875" style="29" customWidth="1"/>
    <col min="11009" max="11009" width="23.88671875" style="29" customWidth="1"/>
    <col min="11010" max="11010" width="17.88671875" style="29" customWidth="1"/>
    <col min="11011" max="11011" width="17.5546875" style="29" customWidth="1"/>
    <col min="11012" max="11012" width="15.109375" style="29" customWidth="1"/>
    <col min="11013" max="11013" width="15.5546875" style="29" customWidth="1"/>
    <col min="11014" max="11014" width="15" style="29" customWidth="1"/>
    <col min="11015" max="11263" width="8.88671875" style="29"/>
    <col min="11264" max="11264" width="3.88671875" style="29" customWidth="1"/>
    <col min="11265" max="11265" width="23.88671875" style="29" customWidth="1"/>
    <col min="11266" max="11266" width="17.88671875" style="29" customWidth="1"/>
    <col min="11267" max="11267" width="17.5546875" style="29" customWidth="1"/>
    <col min="11268" max="11268" width="15.109375" style="29" customWidth="1"/>
    <col min="11269" max="11269" width="15.5546875" style="29" customWidth="1"/>
    <col min="11270" max="11270" width="15" style="29" customWidth="1"/>
    <col min="11271" max="11519" width="8.88671875" style="29"/>
    <col min="11520" max="11520" width="3.88671875" style="29" customWidth="1"/>
    <col min="11521" max="11521" width="23.88671875" style="29" customWidth="1"/>
    <col min="11522" max="11522" width="17.88671875" style="29" customWidth="1"/>
    <col min="11523" max="11523" width="17.5546875" style="29" customWidth="1"/>
    <col min="11524" max="11524" width="15.109375" style="29" customWidth="1"/>
    <col min="11525" max="11525" width="15.5546875" style="29" customWidth="1"/>
    <col min="11526" max="11526" width="15" style="29" customWidth="1"/>
    <col min="11527" max="11775" width="8.88671875" style="29"/>
    <col min="11776" max="11776" width="3.88671875" style="29" customWidth="1"/>
    <col min="11777" max="11777" width="23.88671875" style="29" customWidth="1"/>
    <col min="11778" max="11778" width="17.88671875" style="29" customWidth="1"/>
    <col min="11779" max="11779" width="17.5546875" style="29" customWidth="1"/>
    <col min="11780" max="11780" width="15.109375" style="29" customWidth="1"/>
    <col min="11781" max="11781" width="15.5546875" style="29" customWidth="1"/>
    <col min="11782" max="11782" width="15" style="29" customWidth="1"/>
    <col min="11783" max="12031" width="8.88671875" style="29"/>
    <col min="12032" max="12032" width="3.88671875" style="29" customWidth="1"/>
    <col min="12033" max="12033" width="23.88671875" style="29" customWidth="1"/>
    <col min="12034" max="12034" width="17.88671875" style="29" customWidth="1"/>
    <col min="12035" max="12035" width="17.5546875" style="29" customWidth="1"/>
    <col min="12036" max="12036" width="15.109375" style="29" customWidth="1"/>
    <col min="12037" max="12037" width="15.5546875" style="29" customWidth="1"/>
    <col min="12038" max="12038" width="15" style="29" customWidth="1"/>
    <col min="12039" max="12287" width="8.88671875" style="29"/>
    <col min="12288" max="12288" width="3.88671875" style="29" customWidth="1"/>
    <col min="12289" max="12289" width="23.88671875" style="29" customWidth="1"/>
    <col min="12290" max="12290" width="17.88671875" style="29" customWidth="1"/>
    <col min="12291" max="12291" width="17.5546875" style="29" customWidth="1"/>
    <col min="12292" max="12292" width="15.109375" style="29" customWidth="1"/>
    <col min="12293" max="12293" width="15.5546875" style="29" customWidth="1"/>
    <col min="12294" max="12294" width="15" style="29" customWidth="1"/>
    <col min="12295" max="12543" width="8.88671875" style="29"/>
    <col min="12544" max="12544" width="3.88671875" style="29" customWidth="1"/>
    <col min="12545" max="12545" width="23.88671875" style="29" customWidth="1"/>
    <col min="12546" max="12546" width="17.88671875" style="29" customWidth="1"/>
    <col min="12547" max="12547" width="17.5546875" style="29" customWidth="1"/>
    <col min="12548" max="12548" width="15.109375" style="29" customWidth="1"/>
    <col min="12549" max="12549" width="15.5546875" style="29" customWidth="1"/>
    <col min="12550" max="12550" width="15" style="29" customWidth="1"/>
    <col min="12551" max="12799" width="8.88671875" style="29"/>
    <col min="12800" max="12800" width="3.88671875" style="29" customWidth="1"/>
    <col min="12801" max="12801" width="23.88671875" style="29" customWidth="1"/>
    <col min="12802" max="12802" width="17.88671875" style="29" customWidth="1"/>
    <col min="12803" max="12803" width="17.5546875" style="29" customWidth="1"/>
    <col min="12804" max="12804" width="15.109375" style="29" customWidth="1"/>
    <col min="12805" max="12805" width="15.5546875" style="29" customWidth="1"/>
    <col min="12806" max="12806" width="15" style="29" customWidth="1"/>
    <col min="12807" max="13055" width="8.88671875" style="29"/>
    <col min="13056" max="13056" width="3.88671875" style="29" customWidth="1"/>
    <col min="13057" max="13057" width="23.88671875" style="29" customWidth="1"/>
    <col min="13058" max="13058" width="17.88671875" style="29" customWidth="1"/>
    <col min="13059" max="13059" width="17.5546875" style="29" customWidth="1"/>
    <col min="13060" max="13060" width="15.109375" style="29" customWidth="1"/>
    <col min="13061" max="13061" width="15.5546875" style="29" customWidth="1"/>
    <col min="13062" max="13062" width="15" style="29" customWidth="1"/>
    <col min="13063" max="13311" width="8.88671875" style="29"/>
    <col min="13312" max="13312" width="3.88671875" style="29" customWidth="1"/>
    <col min="13313" max="13313" width="23.88671875" style="29" customWidth="1"/>
    <col min="13314" max="13314" width="17.88671875" style="29" customWidth="1"/>
    <col min="13315" max="13315" width="17.5546875" style="29" customWidth="1"/>
    <col min="13316" max="13316" width="15.109375" style="29" customWidth="1"/>
    <col min="13317" max="13317" width="15.5546875" style="29" customWidth="1"/>
    <col min="13318" max="13318" width="15" style="29" customWidth="1"/>
    <col min="13319" max="13567" width="8.88671875" style="29"/>
    <col min="13568" max="13568" width="3.88671875" style="29" customWidth="1"/>
    <col min="13569" max="13569" width="23.88671875" style="29" customWidth="1"/>
    <col min="13570" max="13570" width="17.88671875" style="29" customWidth="1"/>
    <col min="13571" max="13571" width="17.5546875" style="29" customWidth="1"/>
    <col min="13572" max="13572" width="15.109375" style="29" customWidth="1"/>
    <col min="13573" max="13573" width="15.5546875" style="29" customWidth="1"/>
    <col min="13574" max="13574" width="15" style="29" customWidth="1"/>
    <col min="13575" max="13823" width="8.88671875" style="29"/>
    <col min="13824" max="13824" width="3.88671875" style="29" customWidth="1"/>
    <col min="13825" max="13825" width="23.88671875" style="29" customWidth="1"/>
    <col min="13826" max="13826" width="17.88671875" style="29" customWidth="1"/>
    <col min="13827" max="13827" width="17.5546875" style="29" customWidth="1"/>
    <col min="13828" max="13828" width="15.109375" style="29" customWidth="1"/>
    <col min="13829" max="13829" width="15.5546875" style="29" customWidth="1"/>
    <col min="13830" max="13830" width="15" style="29" customWidth="1"/>
    <col min="13831" max="14079" width="8.88671875" style="29"/>
    <col min="14080" max="14080" width="3.88671875" style="29" customWidth="1"/>
    <col min="14081" max="14081" width="23.88671875" style="29" customWidth="1"/>
    <col min="14082" max="14082" width="17.88671875" style="29" customWidth="1"/>
    <col min="14083" max="14083" width="17.5546875" style="29" customWidth="1"/>
    <col min="14084" max="14084" width="15.109375" style="29" customWidth="1"/>
    <col min="14085" max="14085" width="15.5546875" style="29" customWidth="1"/>
    <col min="14086" max="14086" width="15" style="29" customWidth="1"/>
    <col min="14087" max="14335" width="8.88671875" style="29"/>
    <col min="14336" max="14336" width="3.88671875" style="29" customWidth="1"/>
    <col min="14337" max="14337" width="23.88671875" style="29" customWidth="1"/>
    <col min="14338" max="14338" width="17.88671875" style="29" customWidth="1"/>
    <col min="14339" max="14339" width="17.5546875" style="29" customWidth="1"/>
    <col min="14340" max="14340" width="15.109375" style="29" customWidth="1"/>
    <col min="14341" max="14341" width="15.5546875" style="29" customWidth="1"/>
    <col min="14342" max="14342" width="15" style="29" customWidth="1"/>
    <col min="14343" max="14591" width="8.88671875" style="29"/>
    <col min="14592" max="14592" width="3.88671875" style="29" customWidth="1"/>
    <col min="14593" max="14593" width="23.88671875" style="29" customWidth="1"/>
    <col min="14594" max="14594" width="17.88671875" style="29" customWidth="1"/>
    <col min="14595" max="14595" width="17.5546875" style="29" customWidth="1"/>
    <col min="14596" max="14596" width="15.109375" style="29" customWidth="1"/>
    <col min="14597" max="14597" width="15.5546875" style="29" customWidth="1"/>
    <col min="14598" max="14598" width="15" style="29" customWidth="1"/>
    <col min="14599" max="14847" width="8.88671875" style="29"/>
    <col min="14848" max="14848" width="3.88671875" style="29" customWidth="1"/>
    <col min="14849" max="14849" width="23.88671875" style="29" customWidth="1"/>
    <col min="14850" max="14850" width="17.88671875" style="29" customWidth="1"/>
    <col min="14851" max="14851" width="17.5546875" style="29" customWidth="1"/>
    <col min="14852" max="14852" width="15.109375" style="29" customWidth="1"/>
    <col min="14853" max="14853" width="15.5546875" style="29" customWidth="1"/>
    <col min="14854" max="14854" width="15" style="29" customWidth="1"/>
    <col min="14855" max="15103" width="8.88671875" style="29"/>
    <col min="15104" max="15104" width="3.88671875" style="29" customWidth="1"/>
    <col min="15105" max="15105" width="23.88671875" style="29" customWidth="1"/>
    <col min="15106" max="15106" width="17.88671875" style="29" customWidth="1"/>
    <col min="15107" max="15107" width="17.5546875" style="29" customWidth="1"/>
    <col min="15108" max="15108" width="15.109375" style="29" customWidth="1"/>
    <col min="15109" max="15109" width="15.5546875" style="29" customWidth="1"/>
    <col min="15110" max="15110" width="15" style="29" customWidth="1"/>
    <col min="15111" max="15359" width="8.88671875" style="29"/>
    <col min="15360" max="15360" width="3.88671875" style="29" customWidth="1"/>
    <col min="15361" max="15361" width="23.88671875" style="29" customWidth="1"/>
    <col min="15362" max="15362" width="17.88671875" style="29" customWidth="1"/>
    <col min="15363" max="15363" width="17.5546875" style="29" customWidth="1"/>
    <col min="15364" max="15364" width="15.109375" style="29" customWidth="1"/>
    <col min="15365" max="15365" width="15.5546875" style="29" customWidth="1"/>
    <col min="15366" max="15366" width="15" style="29" customWidth="1"/>
    <col min="15367" max="15615" width="8.88671875" style="29"/>
    <col min="15616" max="15616" width="3.88671875" style="29" customWidth="1"/>
    <col min="15617" max="15617" width="23.88671875" style="29" customWidth="1"/>
    <col min="15618" max="15618" width="17.88671875" style="29" customWidth="1"/>
    <col min="15619" max="15619" width="17.5546875" style="29" customWidth="1"/>
    <col min="15620" max="15620" width="15.109375" style="29" customWidth="1"/>
    <col min="15621" max="15621" width="15.5546875" style="29" customWidth="1"/>
    <col min="15622" max="15622" width="15" style="29" customWidth="1"/>
    <col min="15623" max="15871" width="8.88671875" style="29"/>
    <col min="15872" max="15872" width="3.88671875" style="29" customWidth="1"/>
    <col min="15873" max="15873" width="23.88671875" style="29" customWidth="1"/>
    <col min="15874" max="15874" width="17.88671875" style="29" customWidth="1"/>
    <col min="15875" max="15875" width="17.5546875" style="29" customWidth="1"/>
    <col min="15876" max="15876" width="15.109375" style="29" customWidth="1"/>
    <col min="15877" max="15877" width="15.5546875" style="29" customWidth="1"/>
    <col min="15878" max="15878" width="15" style="29" customWidth="1"/>
    <col min="15879" max="16127" width="8.88671875" style="29"/>
    <col min="16128" max="16128" width="3.88671875" style="29" customWidth="1"/>
    <col min="16129" max="16129" width="23.88671875" style="29" customWidth="1"/>
    <col min="16130" max="16130" width="17.88671875" style="29" customWidth="1"/>
    <col min="16131" max="16131" width="17.5546875" style="29" customWidth="1"/>
    <col min="16132" max="16132" width="15.109375" style="29" customWidth="1"/>
    <col min="16133" max="16133" width="15.5546875" style="29" customWidth="1"/>
    <col min="16134" max="16134" width="15" style="29" customWidth="1"/>
    <col min="16135" max="16384" width="8.88671875" style="29"/>
  </cols>
  <sheetData>
    <row r="1" spans="1:6" ht="17.399999999999999" customHeight="1">
      <c r="D1" s="30"/>
      <c r="E1" s="30"/>
    </row>
    <row r="2" spans="1:6" ht="190.8" customHeight="1">
      <c r="A2" s="50" t="s">
        <v>66</v>
      </c>
      <c r="B2" s="50"/>
      <c r="C2" s="50"/>
      <c r="D2" s="50"/>
      <c r="E2" s="50"/>
    </row>
    <row r="3" spans="1:6" ht="36.6" customHeight="1">
      <c r="A3" s="31"/>
      <c r="B3" s="31"/>
      <c r="C3" s="31"/>
    </row>
    <row r="4" spans="1:6" ht="17.399999999999999">
      <c r="A4" s="51" t="s">
        <v>61</v>
      </c>
      <c r="B4" s="51" t="s">
        <v>62</v>
      </c>
      <c r="C4" s="51" t="s">
        <v>63</v>
      </c>
      <c r="D4" s="48" t="s">
        <v>2</v>
      </c>
      <c r="E4" s="49"/>
    </row>
    <row r="5" spans="1:6" ht="48" customHeight="1">
      <c r="A5" s="52"/>
      <c r="B5" s="52"/>
      <c r="C5" s="52"/>
      <c r="D5" s="24" t="s">
        <v>44</v>
      </c>
      <c r="E5" s="24" t="s">
        <v>45</v>
      </c>
    </row>
    <row r="6" spans="1:6" s="33" customFormat="1" ht="15.6">
      <c r="A6" s="32">
        <v>1</v>
      </c>
      <c r="B6" s="32">
        <v>2</v>
      </c>
      <c r="C6" s="32">
        <v>3</v>
      </c>
      <c r="D6" s="32">
        <v>4</v>
      </c>
      <c r="E6" s="32">
        <v>5</v>
      </c>
    </row>
    <row r="7" spans="1:6" ht="15.6">
      <c r="A7" s="32">
        <v>1</v>
      </c>
      <c r="B7" s="34" t="s">
        <v>64</v>
      </c>
      <c r="C7" s="35">
        <v>188489</v>
      </c>
      <c r="D7" s="36">
        <v>9314.7999999999993</v>
      </c>
      <c r="E7" s="36">
        <v>9314.7999999999993</v>
      </c>
      <c r="F7" s="37"/>
    </row>
    <row r="8" spans="1:6" ht="15.6">
      <c r="A8" s="32">
        <v>2</v>
      </c>
      <c r="B8" s="34" t="s">
        <v>3</v>
      </c>
      <c r="C8" s="35">
        <v>12782</v>
      </c>
      <c r="D8" s="36">
        <v>631.70000000000005</v>
      </c>
      <c r="E8" s="36">
        <v>631.70000000000005</v>
      </c>
      <c r="F8" s="37"/>
    </row>
    <row r="9" spans="1:6" ht="15.6">
      <c r="A9" s="32">
        <v>3</v>
      </c>
      <c r="B9" s="38" t="s">
        <v>4</v>
      </c>
      <c r="C9" s="39">
        <v>6724</v>
      </c>
      <c r="D9" s="36">
        <v>332.3</v>
      </c>
      <c r="E9" s="36">
        <v>332.3</v>
      </c>
      <c r="F9" s="37"/>
    </row>
    <row r="10" spans="1:6" ht="15.6">
      <c r="A10" s="46" t="s">
        <v>65</v>
      </c>
      <c r="B10" s="46"/>
      <c r="C10" s="40">
        <f>SUM(C7:C9)</f>
        <v>207995</v>
      </c>
      <c r="D10" s="41">
        <f>SUM(D7:D9)</f>
        <v>10278.799999999999</v>
      </c>
      <c r="E10" s="41">
        <f>SUM(E7:E9)</f>
        <v>10278.799999999999</v>
      </c>
      <c r="F10" s="37"/>
    </row>
    <row r="11" spans="1:6" ht="21">
      <c r="A11" s="42"/>
      <c r="B11" s="42"/>
      <c r="C11" s="43"/>
    </row>
    <row r="12" spans="1:6" ht="18">
      <c r="A12" s="47"/>
      <c r="B12" s="47"/>
      <c r="C12" s="47"/>
      <c r="D12" s="44"/>
      <c r="E12" s="44"/>
    </row>
  </sheetData>
  <mergeCells count="7">
    <mergeCell ref="A10:B10"/>
    <mergeCell ref="A12:C12"/>
    <mergeCell ref="D4:E4"/>
    <mergeCell ref="A2:E2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1"/>
  <sheetViews>
    <sheetView zoomScale="80" zoomScaleNormal="80" workbookViewId="0">
      <selection activeCell="A2" sqref="A2:J2"/>
    </sheetView>
  </sheetViews>
  <sheetFormatPr defaultRowHeight="14.4"/>
  <cols>
    <col min="1" max="1" width="44.33203125" style="1" customWidth="1"/>
    <col min="2" max="2" width="12" style="1" customWidth="1"/>
    <col min="3" max="4" width="11.44140625" style="1" customWidth="1"/>
    <col min="5" max="6" width="10.6640625" style="1" customWidth="1"/>
    <col min="7" max="8" width="12.44140625" style="1" customWidth="1"/>
    <col min="9" max="9" width="9.88671875" style="1" bestFit="1" customWidth="1"/>
    <col min="10" max="10" width="9.88671875" style="1" customWidth="1"/>
    <col min="11" max="11" width="9.88671875" style="1" bestFit="1" customWidth="1"/>
    <col min="12" max="16384" width="8.88671875" style="1"/>
  </cols>
  <sheetData>
    <row r="1" spans="1:10" ht="14.4" customHeight="1">
      <c r="G1" s="53"/>
      <c r="H1" s="53"/>
      <c r="I1" s="53"/>
      <c r="J1" s="53"/>
    </row>
    <row r="2" spans="1:10" ht="105.6" customHeight="1">
      <c r="A2" s="57" t="s">
        <v>67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ht="14.4" customHeight="1">
      <c r="J3" s="45" t="s">
        <v>46</v>
      </c>
    </row>
    <row r="4" spans="1:10" ht="15.6" customHeight="1">
      <c r="A4" s="58" t="s">
        <v>0</v>
      </c>
      <c r="B4" s="59" t="s">
        <v>1</v>
      </c>
      <c r="C4" s="58" t="s">
        <v>2</v>
      </c>
      <c r="D4" s="58"/>
      <c r="E4" s="58"/>
      <c r="F4" s="58"/>
      <c r="G4" s="58"/>
      <c r="H4" s="58"/>
      <c r="I4" s="58"/>
      <c r="J4" s="58"/>
    </row>
    <row r="5" spans="1:10" ht="37.950000000000003" customHeight="1">
      <c r="A5" s="58"/>
      <c r="B5" s="59"/>
      <c r="C5" s="64" t="s">
        <v>3</v>
      </c>
      <c r="D5" s="64"/>
      <c r="E5" s="64" t="s">
        <v>4</v>
      </c>
      <c r="F5" s="64"/>
      <c r="G5" s="64" t="s">
        <v>5</v>
      </c>
      <c r="H5" s="64"/>
      <c r="I5" s="64" t="s">
        <v>6</v>
      </c>
      <c r="J5" s="64"/>
    </row>
    <row r="6" spans="1:10" ht="37.950000000000003" customHeight="1">
      <c r="A6" s="58"/>
      <c r="B6" s="59"/>
      <c r="C6" s="15" t="s">
        <v>44</v>
      </c>
      <c r="D6" s="15" t="s">
        <v>45</v>
      </c>
      <c r="E6" s="15" t="s">
        <v>44</v>
      </c>
      <c r="F6" s="15" t="s">
        <v>45</v>
      </c>
      <c r="G6" s="15" t="s">
        <v>44</v>
      </c>
      <c r="H6" s="15" t="s">
        <v>45</v>
      </c>
      <c r="I6" s="15" t="s">
        <v>44</v>
      </c>
      <c r="J6" s="15" t="s">
        <v>45</v>
      </c>
    </row>
    <row r="7" spans="1:10" ht="57" customHeight="1">
      <c r="A7" s="3" t="s">
        <v>7</v>
      </c>
      <c r="B7" s="4" t="s">
        <v>8</v>
      </c>
      <c r="C7" s="5">
        <v>1</v>
      </c>
      <c r="D7" s="5">
        <v>1</v>
      </c>
      <c r="E7" s="5"/>
      <c r="F7" s="5"/>
      <c r="G7" s="5"/>
      <c r="H7" s="5"/>
      <c r="I7" s="6">
        <f>C7+E7+G7</f>
        <v>1</v>
      </c>
      <c r="J7" s="6">
        <f>D7+F7+H7</f>
        <v>1</v>
      </c>
    </row>
    <row r="8" spans="1:10" ht="60.6" customHeight="1">
      <c r="A8" s="7" t="s">
        <v>9</v>
      </c>
      <c r="B8" s="4" t="s">
        <v>10</v>
      </c>
      <c r="C8" s="5">
        <v>2000</v>
      </c>
      <c r="D8" s="5">
        <v>863.27292999999997</v>
      </c>
      <c r="E8" s="5">
        <v>2000</v>
      </c>
      <c r="F8" s="5">
        <v>365.53010999999998</v>
      </c>
      <c r="G8" s="5"/>
      <c r="H8" s="5"/>
      <c r="I8" s="6">
        <f t="shared" ref="I8:I25" si="0">C8+E8+G8</f>
        <v>4000</v>
      </c>
      <c r="J8" s="6">
        <f t="shared" ref="J8:J25" si="1">D8+F8+H8</f>
        <v>1228.80304</v>
      </c>
    </row>
    <row r="9" spans="1:10" ht="66" customHeight="1">
      <c r="A9" s="8" t="s">
        <v>11</v>
      </c>
      <c r="B9" s="4" t="s">
        <v>12</v>
      </c>
      <c r="C9" s="5">
        <v>1</v>
      </c>
      <c r="D9" s="5">
        <v>0</v>
      </c>
      <c r="E9" s="5"/>
      <c r="F9" s="5"/>
      <c r="G9" s="5"/>
      <c r="H9" s="5"/>
      <c r="I9" s="6">
        <f t="shared" si="0"/>
        <v>1</v>
      </c>
      <c r="J9" s="6">
        <f t="shared" si="1"/>
        <v>0</v>
      </c>
    </row>
    <row r="10" spans="1:10" ht="34.799999999999997" customHeight="1">
      <c r="A10" s="8" t="s">
        <v>13</v>
      </c>
      <c r="B10" s="4" t="s">
        <v>14</v>
      </c>
      <c r="C10" s="5">
        <v>177.1</v>
      </c>
      <c r="D10" s="5">
        <v>68</v>
      </c>
      <c r="E10" s="5">
        <f>1+594.646</f>
        <v>595.64599999999996</v>
      </c>
      <c r="F10" s="5">
        <v>595.64553000000001</v>
      </c>
      <c r="G10" s="5"/>
      <c r="H10" s="5"/>
      <c r="I10" s="6">
        <f t="shared" si="0"/>
        <v>772.74599999999998</v>
      </c>
      <c r="J10" s="6">
        <f t="shared" si="1"/>
        <v>663.64553000000001</v>
      </c>
    </row>
    <row r="11" spans="1:10" ht="76.2" customHeight="1">
      <c r="A11" s="7" t="s">
        <v>15</v>
      </c>
      <c r="B11" s="2" t="s">
        <v>16</v>
      </c>
      <c r="C11" s="5">
        <v>11148.837</v>
      </c>
      <c r="D11" s="5">
        <v>8928.9681899999996</v>
      </c>
      <c r="E11" s="5"/>
      <c r="F11" s="5"/>
      <c r="G11" s="5"/>
      <c r="H11" s="5"/>
      <c r="I11" s="6">
        <f t="shared" si="0"/>
        <v>11148.837</v>
      </c>
      <c r="J11" s="6">
        <f t="shared" si="1"/>
        <v>8928.9681899999996</v>
      </c>
    </row>
    <row r="12" spans="1:10" ht="98.4" customHeight="1">
      <c r="A12" s="9" t="s">
        <v>17</v>
      </c>
      <c r="B12" s="10" t="s">
        <v>18</v>
      </c>
      <c r="C12" s="11"/>
      <c r="D12" s="11"/>
      <c r="E12" s="11"/>
      <c r="F12" s="11"/>
      <c r="G12" s="11">
        <f>3420.666+28800-10874.648-131.6779</f>
        <v>21214.340100000005</v>
      </c>
      <c r="H12" s="11">
        <v>19398.917420000002</v>
      </c>
      <c r="I12" s="6">
        <f t="shared" si="0"/>
        <v>21214.340100000005</v>
      </c>
      <c r="J12" s="6">
        <f t="shared" si="1"/>
        <v>19398.917420000002</v>
      </c>
    </row>
    <row r="13" spans="1:10" ht="72.599999999999994" customHeight="1">
      <c r="A13" s="8" t="s">
        <v>19</v>
      </c>
      <c r="B13" s="2" t="s">
        <v>20</v>
      </c>
      <c r="C13" s="5"/>
      <c r="D13" s="5"/>
      <c r="E13" s="5">
        <v>1200</v>
      </c>
      <c r="F13" s="5">
        <v>620.24505999999997</v>
      </c>
      <c r="G13" s="5">
        <f>6198.774-410.5171</f>
        <v>5788.2569000000003</v>
      </c>
      <c r="H13" s="5">
        <v>5118.4480000000003</v>
      </c>
      <c r="I13" s="6">
        <f t="shared" si="0"/>
        <v>6988.2569000000003</v>
      </c>
      <c r="J13" s="6">
        <f t="shared" si="1"/>
        <v>5738.6930600000005</v>
      </c>
    </row>
    <row r="14" spans="1:10" ht="93.6" customHeight="1">
      <c r="A14" s="7" t="s">
        <v>21</v>
      </c>
      <c r="B14" s="2" t="s">
        <v>22</v>
      </c>
      <c r="C14" s="5"/>
      <c r="D14" s="5"/>
      <c r="E14" s="5"/>
      <c r="F14" s="5"/>
      <c r="G14" s="5">
        <v>3369.99</v>
      </c>
      <c r="H14" s="5">
        <v>2125.8875899999998</v>
      </c>
      <c r="I14" s="6">
        <f t="shared" si="0"/>
        <v>3369.99</v>
      </c>
      <c r="J14" s="6">
        <f t="shared" si="1"/>
        <v>2125.8875899999998</v>
      </c>
    </row>
    <row r="15" spans="1:10" ht="75.599999999999994" customHeight="1">
      <c r="A15" s="7" t="s">
        <v>23</v>
      </c>
      <c r="B15" s="2" t="s">
        <v>24</v>
      </c>
      <c r="C15" s="5"/>
      <c r="D15" s="5"/>
      <c r="E15" s="5"/>
      <c r="F15" s="5"/>
      <c r="G15" s="5">
        <f>150+200</f>
        <v>350</v>
      </c>
      <c r="H15" s="5">
        <v>277.87502000000001</v>
      </c>
      <c r="I15" s="6">
        <f t="shared" si="0"/>
        <v>350</v>
      </c>
      <c r="J15" s="6">
        <f t="shared" si="1"/>
        <v>277.87502000000001</v>
      </c>
    </row>
    <row r="16" spans="1:10" ht="80.25" customHeight="1">
      <c r="A16" s="7" t="s">
        <v>25</v>
      </c>
      <c r="B16" s="12" t="s">
        <v>26</v>
      </c>
      <c r="C16" s="5"/>
      <c r="D16" s="5"/>
      <c r="E16" s="5"/>
      <c r="F16" s="5"/>
      <c r="G16" s="5">
        <f>2271.459+10113.423</f>
        <v>12384.882000000001</v>
      </c>
      <c r="H16" s="5">
        <v>12384.314619999999</v>
      </c>
      <c r="I16" s="6">
        <f t="shared" si="0"/>
        <v>12384.882000000001</v>
      </c>
      <c r="J16" s="6">
        <f t="shared" si="1"/>
        <v>12384.314619999999</v>
      </c>
    </row>
    <row r="17" spans="1:11" ht="75.599999999999994" customHeight="1">
      <c r="A17" s="7" t="s">
        <v>27</v>
      </c>
      <c r="B17" s="12" t="s">
        <v>28</v>
      </c>
      <c r="C17" s="5"/>
      <c r="D17" s="5"/>
      <c r="E17" s="5"/>
      <c r="F17" s="5"/>
      <c r="G17" s="5">
        <v>2244.4180000000001</v>
      </c>
      <c r="H17" s="5">
        <v>2244.2669099999998</v>
      </c>
      <c r="I17" s="6">
        <f t="shared" si="0"/>
        <v>2244.4180000000001</v>
      </c>
      <c r="J17" s="6">
        <f t="shared" si="1"/>
        <v>2244.2669099999998</v>
      </c>
    </row>
    <row r="18" spans="1:11" ht="71.400000000000006" customHeight="1">
      <c r="A18" s="7" t="s">
        <v>29</v>
      </c>
      <c r="B18" s="12" t="s">
        <v>30</v>
      </c>
      <c r="C18" s="5">
        <v>7463.3649999999998</v>
      </c>
      <c r="D18" s="5">
        <v>7463.3649999999998</v>
      </c>
      <c r="E18" s="5"/>
      <c r="F18" s="5"/>
      <c r="G18" s="5"/>
      <c r="H18" s="5"/>
      <c r="I18" s="6">
        <f t="shared" si="0"/>
        <v>7463.3649999999998</v>
      </c>
      <c r="J18" s="6">
        <f t="shared" si="1"/>
        <v>7463.3649999999998</v>
      </c>
    </row>
    <row r="19" spans="1:11" ht="72" customHeight="1">
      <c r="A19" s="7" t="s">
        <v>31</v>
      </c>
      <c r="B19" s="12" t="s">
        <v>32</v>
      </c>
      <c r="C19" s="5"/>
      <c r="D19" s="5"/>
      <c r="E19" s="5"/>
      <c r="F19" s="5"/>
      <c r="G19" s="5">
        <v>4948.5349999999999</v>
      </c>
      <c r="H19" s="5">
        <v>4948.5349999999999</v>
      </c>
      <c r="I19" s="6">
        <f t="shared" si="0"/>
        <v>4948.5349999999999</v>
      </c>
      <c r="J19" s="6">
        <f t="shared" si="1"/>
        <v>4948.5349999999999</v>
      </c>
    </row>
    <row r="20" spans="1:11" ht="79.8" customHeight="1">
      <c r="A20" s="7" t="s">
        <v>33</v>
      </c>
      <c r="B20" s="12" t="s">
        <v>34</v>
      </c>
      <c r="C20" s="5"/>
      <c r="D20" s="5"/>
      <c r="E20" s="5"/>
      <c r="F20" s="5"/>
      <c r="G20" s="5">
        <v>170.97</v>
      </c>
      <c r="H20" s="5">
        <v>170.97</v>
      </c>
      <c r="I20" s="6">
        <f t="shared" si="0"/>
        <v>170.97</v>
      </c>
      <c r="J20" s="6">
        <f t="shared" si="1"/>
        <v>170.97</v>
      </c>
    </row>
    <row r="21" spans="1:11" ht="84.6" customHeight="1">
      <c r="A21" s="7" t="s">
        <v>35</v>
      </c>
      <c r="B21" s="12" t="s">
        <v>36</v>
      </c>
      <c r="C21" s="5"/>
      <c r="D21" s="5"/>
      <c r="E21" s="5"/>
      <c r="F21" s="5"/>
      <c r="G21" s="5">
        <v>168.935</v>
      </c>
      <c r="H21" s="5">
        <v>168.935</v>
      </c>
      <c r="I21" s="6">
        <f t="shared" si="0"/>
        <v>168.935</v>
      </c>
      <c r="J21" s="6">
        <f t="shared" si="1"/>
        <v>168.935</v>
      </c>
    </row>
    <row r="22" spans="1:11" ht="72" customHeight="1">
      <c r="A22" s="7" t="s">
        <v>37</v>
      </c>
      <c r="B22" s="12" t="s">
        <v>38</v>
      </c>
      <c r="C22" s="5">
        <v>561.75900000000001</v>
      </c>
      <c r="D22" s="5">
        <v>561.75900000000001</v>
      </c>
      <c r="E22" s="5"/>
      <c r="F22" s="5"/>
      <c r="G22" s="5"/>
      <c r="H22" s="5"/>
      <c r="I22" s="6">
        <f t="shared" si="0"/>
        <v>561.75900000000001</v>
      </c>
      <c r="J22" s="6">
        <f t="shared" si="1"/>
        <v>561.75900000000001</v>
      </c>
    </row>
    <row r="23" spans="1:11" ht="76.2" customHeight="1">
      <c r="A23" s="7" t="s">
        <v>39</v>
      </c>
      <c r="B23" s="12" t="s">
        <v>40</v>
      </c>
      <c r="C23" s="5"/>
      <c r="D23" s="5"/>
      <c r="E23" s="5"/>
      <c r="F23" s="5"/>
      <c r="G23" s="5">
        <v>372.47</v>
      </c>
      <c r="H23" s="5">
        <v>372.47</v>
      </c>
      <c r="I23" s="6">
        <f t="shared" si="0"/>
        <v>372.47</v>
      </c>
      <c r="J23" s="6">
        <f t="shared" si="1"/>
        <v>372.47</v>
      </c>
    </row>
    <row r="24" spans="1:11" ht="74.400000000000006" customHeight="1">
      <c r="A24" s="13" t="s">
        <v>41</v>
      </c>
      <c r="B24" s="12" t="s">
        <v>42</v>
      </c>
      <c r="C24" s="5"/>
      <c r="D24" s="5"/>
      <c r="E24" s="5"/>
      <c r="F24" s="5"/>
      <c r="G24" s="5">
        <v>761.22500000000002</v>
      </c>
      <c r="H24" s="5">
        <v>761.22500000000002</v>
      </c>
      <c r="I24" s="6">
        <f t="shared" si="0"/>
        <v>761.22500000000002</v>
      </c>
      <c r="J24" s="6">
        <f t="shared" si="1"/>
        <v>761.22500000000002</v>
      </c>
    </row>
    <row r="25" spans="1:11">
      <c r="A25" s="14" t="s">
        <v>43</v>
      </c>
      <c r="B25" s="15"/>
      <c r="C25" s="6">
        <f>SUM(C7:C24)</f>
        <v>21353.061000000002</v>
      </c>
      <c r="D25" s="6">
        <f>SUM(D7:D24)</f>
        <v>17886.365119999995</v>
      </c>
      <c r="E25" s="6">
        <f t="shared" ref="E25:H25" si="2">SUM(E7:E24)</f>
        <v>3795.6459999999997</v>
      </c>
      <c r="F25" s="6">
        <f t="shared" si="2"/>
        <v>1581.4206999999999</v>
      </c>
      <c r="G25" s="6">
        <f t="shared" si="2"/>
        <v>51774.022000000004</v>
      </c>
      <c r="H25" s="6">
        <f t="shared" si="2"/>
        <v>47971.84455999999</v>
      </c>
      <c r="I25" s="6">
        <f t="shared" si="0"/>
        <v>76922.729000000007</v>
      </c>
      <c r="J25" s="6">
        <f t="shared" si="1"/>
        <v>67439.630379999988</v>
      </c>
    </row>
    <row r="27" spans="1:11">
      <c r="I27" s="16"/>
      <c r="J27" s="16"/>
    </row>
    <row r="29" spans="1:11">
      <c r="I29" s="16"/>
      <c r="J29" s="16"/>
    </row>
    <row r="30" spans="1:11">
      <c r="C30" s="17"/>
      <c r="D30" s="17"/>
      <c r="E30" s="17"/>
      <c r="F30" s="17"/>
    </row>
    <row r="31" spans="1:11">
      <c r="C31" s="17"/>
      <c r="D31" s="17"/>
      <c r="E31" s="17"/>
      <c r="F31" s="17"/>
      <c r="J31" s="18"/>
      <c r="K31" s="18"/>
    </row>
  </sheetData>
  <mergeCells count="9">
    <mergeCell ref="G1:J1"/>
    <mergeCell ref="C5:D5"/>
    <mergeCell ref="A4:A6"/>
    <mergeCell ref="B4:B6"/>
    <mergeCell ref="E5:F5"/>
    <mergeCell ref="G5:H5"/>
    <mergeCell ref="I5:J5"/>
    <mergeCell ref="C4:J4"/>
    <mergeCell ref="A2:J2"/>
  </mergeCells>
  <pageMargins left="0.39370078740157483" right="0.43307086614173229" top="0.35433070866141736" bottom="0.23622047244094491" header="0.31496062992125984" footer="0.31496062992125984"/>
  <pageSetup paperSize="9" scale="95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tabSelected="1" topLeftCell="A13" zoomScale="90" zoomScaleNormal="90" workbookViewId="0">
      <selection activeCell="C16" sqref="C16"/>
    </sheetView>
  </sheetViews>
  <sheetFormatPr defaultRowHeight="14.4"/>
  <cols>
    <col min="1" max="1" width="43.21875" style="1" customWidth="1"/>
    <col min="2" max="2" width="13" style="1" customWidth="1"/>
    <col min="3" max="4" width="12.109375" style="1" customWidth="1"/>
    <col min="5" max="6" width="10.77734375" style="1" customWidth="1"/>
    <col min="7" max="8" width="10.88671875" style="1" customWidth="1"/>
    <col min="9" max="10" width="12.5546875" style="1" customWidth="1"/>
    <col min="11" max="16384" width="8.88671875" style="1"/>
  </cols>
  <sheetData>
    <row r="1" spans="1:10" ht="15.6" customHeight="1"/>
    <row r="2" spans="1:10" ht="108" customHeight="1">
      <c r="A2" s="65" t="s">
        <v>68</v>
      </c>
      <c r="B2" s="65"/>
      <c r="C2" s="65"/>
      <c r="D2" s="65"/>
      <c r="E2" s="65"/>
      <c r="F2" s="65"/>
      <c r="G2" s="65"/>
      <c r="H2" s="65"/>
      <c r="I2" s="65"/>
      <c r="J2" s="65"/>
    </row>
    <row r="3" spans="1:10">
      <c r="J3" s="45" t="s">
        <v>46</v>
      </c>
    </row>
    <row r="4" spans="1:10" ht="15.6">
      <c r="A4" s="58" t="s">
        <v>0</v>
      </c>
      <c r="B4" s="59" t="s">
        <v>1</v>
      </c>
      <c r="C4" s="54" t="s">
        <v>2</v>
      </c>
      <c r="D4" s="55"/>
      <c r="E4" s="55"/>
      <c r="F4" s="55"/>
      <c r="G4" s="55"/>
      <c r="H4" s="55"/>
      <c r="I4" s="55"/>
      <c r="J4" s="56"/>
    </row>
    <row r="5" spans="1:10" ht="26.4" customHeight="1">
      <c r="A5" s="58"/>
      <c r="B5" s="59"/>
      <c r="C5" s="54" t="s">
        <v>6</v>
      </c>
      <c r="D5" s="56"/>
      <c r="E5" s="62" t="s">
        <v>5</v>
      </c>
      <c r="F5" s="63"/>
      <c r="G5" s="62" t="s">
        <v>3</v>
      </c>
      <c r="H5" s="63"/>
      <c r="I5" s="62" t="s">
        <v>4</v>
      </c>
      <c r="J5" s="63"/>
    </row>
    <row r="6" spans="1:10">
      <c r="A6" s="58"/>
      <c r="B6" s="59"/>
      <c r="C6" s="24" t="s">
        <v>44</v>
      </c>
      <c r="D6" s="24" t="s">
        <v>45</v>
      </c>
      <c r="E6" s="24" t="s">
        <v>44</v>
      </c>
      <c r="F6" s="24" t="s">
        <v>45</v>
      </c>
      <c r="G6" s="24" t="s">
        <v>44</v>
      </c>
      <c r="H6" s="24" t="s">
        <v>45</v>
      </c>
      <c r="I6" s="24" t="s">
        <v>44</v>
      </c>
      <c r="J6" s="24" t="s">
        <v>45</v>
      </c>
    </row>
    <row r="7" spans="1:10" s="27" customFormat="1" ht="34.200000000000003" customHeight="1">
      <c r="A7" s="28" t="s">
        <v>60</v>
      </c>
      <c r="B7" s="24" t="s">
        <v>59</v>
      </c>
      <c r="C7" s="21">
        <f>E7+G7+I7</f>
        <v>1332</v>
      </c>
      <c r="D7" s="21">
        <f>F7+H7+J7</f>
        <v>209.99700000000001</v>
      </c>
      <c r="E7" s="24"/>
      <c r="F7" s="24"/>
      <c r="G7" s="22">
        <v>1332</v>
      </c>
      <c r="H7" s="22">
        <v>209.99700000000001</v>
      </c>
      <c r="I7" s="24"/>
      <c r="J7" s="24"/>
    </row>
    <row r="8" spans="1:10" ht="42.6" customHeight="1">
      <c r="A8" s="26" t="s">
        <v>58</v>
      </c>
      <c r="B8" s="24" t="s">
        <v>57</v>
      </c>
      <c r="C8" s="21">
        <f t="shared" ref="C8:C13" si="0">E8+G8+I8</f>
        <v>40847.1</v>
      </c>
      <c r="D8" s="21">
        <f t="shared" ref="D8:D13" si="1">F8+H8+J8</f>
        <v>40678.716999999997</v>
      </c>
      <c r="E8" s="22">
        <v>33059.199999999997</v>
      </c>
      <c r="F8" s="22">
        <v>33059.199999999997</v>
      </c>
      <c r="G8" s="22">
        <v>3973.4</v>
      </c>
      <c r="H8" s="22">
        <v>3973.4</v>
      </c>
      <c r="I8" s="22">
        <v>3814.5</v>
      </c>
      <c r="J8" s="22">
        <v>3646.1170000000002</v>
      </c>
    </row>
    <row r="9" spans="1:10" ht="69" customHeight="1">
      <c r="A9" s="26" t="s">
        <v>56</v>
      </c>
      <c r="B9" s="24" t="s">
        <v>55</v>
      </c>
      <c r="C9" s="21">
        <f t="shared" si="0"/>
        <v>3101.9</v>
      </c>
      <c r="D9" s="21">
        <f t="shared" si="1"/>
        <v>3101.9</v>
      </c>
      <c r="E9" s="22">
        <v>2549.4</v>
      </c>
      <c r="F9" s="22">
        <v>2549.4</v>
      </c>
      <c r="G9" s="22">
        <v>279.39999999999998</v>
      </c>
      <c r="H9" s="22">
        <v>279.39999999999998</v>
      </c>
      <c r="I9" s="22">
        <v>273.10000000000002</v>
      </c>
      <c r="J9" s="22">
        <v>273.10000000000002</v>
      </c>
    </row>
    <row r="10" spans="1:10" ht="26.4">
      <c r="A10" s="13" t="s">
        <v>54</v>
      </c>
      <c r="B10" s="24" t="s">
        <v>53</v>
      </c>
      <c r="C10" s="21">
        <f t="shared" si="0"/>
        <v>10874.647999999999</v>
      </c>
      <c r="D10" s="21">
        <f t="shared" si="1"/>
        <v>10874.647999999999</v>
      </c>
      <c r="E10" s="22">
        <v>10874.647999999999</v>
      </c>
      <c r="F10" s="22">
        <v>10874.647999999999</v>
      </c>
      <c r="G10" s="22"/>
      <c r="H10" s="22"/>
      <c r="I10" s="22"/>
      <c r="J10" s="22"/>
    </row>
    <row r="11" spans="1:10" ht="42.6" customHeight="1">
      <c r="A11" s="25" t="s">
        <v>52</v>
      </c>
      <c r="B11" s="24" t="s">
        <v>51</v>
      </c>
      <c r="C11" s="21">
        <f t="shared" si="0"/>
        <v>67223.3</v>
      </c>
      <c r="D11" s="21">
        <f t="shared" si="1"/>
        <v>66941.865000000005</v>
      </c>
      <c r="E11" s="22">
        <f>28423.3+35000</f>
        <v>63423.3</v>
      </c>
      <c r="F11" s="22">
        <v>63423.3</v>
      </c>
      <c r="G11" s="22">
        <v>3800</v>
      </c>
      <c r="H11" s="22">
        <v>3518.5650000000001</v>
      </c>
      <c r="I11" s="22"/>
      <c r="J11" s="22"/>
    </row>
    <row r="12" spans="1:10" ht="26.4">
      <c r="A12" s="25" t="s">
        <v>50</v>
      </c>
      <c r="B12" s="24" t="s">
        <v>49</v>
      </c>
      <c r="C12" s="21">
        <f t="shared" si="0"/>
        <v>5633.91</v>
      </c>
      <c r="D12" s="21">
        <f t="shared" si="1"/>
        <v>5409.509</v>
      </c>
      <c r="E12" s="22">
        <v>4455.8599999999997</v>
      </c>
      <c r="F12" s="22">
        <v>4453.46</v>
      </c>
      <c r="G12" s="22">
        <v>250</v>
      </c>
      <c r="H12" s="22">
        <v>220.87799999999999</v>
      </c>
      <c r="I12" s="22">
        <v>928.05</v>
      </c>
      <c r="J12" s="22">
        <v>735.17100000000005</v>
      </c>
    </row>
    <row r="13" spans="1:10" ht="55.8" customHeight="1">
      <c r="A13" s="13" t="s">
        <v>48</v>
      </c>
      <c r="B13" s="24" t="s">
        <v>47</v>
      </c>
      <c r="C13" s="21">
        <f t="shared" si="0"/>
        <v>34.74</v>
      </c>
      <c r="D13" s="21">
        <f t="shared" si="1"/>
        <v>18.75</v>
      </c>
      <c r="E13" s="23"/>
      <c r="F13" s="23"/>
      <c r="G13" s="22">
        <v>34.74</v>
      </c>
      <c r="H13" s="22">
        <v>18.75</v>
      </c>
      <c r="I13" s="22"/>
      <c r="J13" s="22"/>
    </row>
    <row r="14" spans="1:10">
      <c r="A14" s="60" t="s">
        <v>43</v>
      </c>
      <c r="B14" s="61"/>
      <c r="C14" s="21">
        <f t="shared" ref="C14:J14" si="2">SUM(C7:C13)</f>
        <v>129047.59800000001</v>
      </c>
      <c r="D14" s="21">
        <f t="shared" si="2"/>
        <v>127235.38600000001</v>
      </c>
      <c r="E14" s="21">
        <f t="shared" si="2"/>
        <v>114362.40800000001</v>
      </c>
      <c r="F14" s="21">
        <f t="shared" si="2"/>
        <v>114360.00800000002</v>
      </c>
      <c r="G14" s="21">
        <f t="shared" si="2"/>
        <v>9669.5399999999991</v>
      </c>
      <c r="H14" s="21">
        <f t="shared" si="2"/>
        <v>8220.99</v>
      </c>
      <c r="I14" s="21">
        <f t="shared" si="2"/>
        <v>5015.6499999999996</v>
      </c>
      <c r="J14" s="21">
        <f t="shared" si="2"/>
        <v>4654.3879999999999</v>
      </c>
    </row>
    <row r="16" spans="1:10" ht="21">
      <c r="C16" s="18"/>
      <c r="D16" s="18"/>
      <c r="E16" s="20"/>
      <c r="F16" s="20"/>
    </row>
    <row r="17" spans="3:10">
      <c r="C17" s="18"/>
      <c r="D17" s="18"/>
      <c r="E17" s="19"/>
      <c r="F17" s="19"/>
      <c r="G17" s="18"/>
      <c r="H17" s="18"/>
      <c r="I17" s="18"/>
      <c r="J17" s="18"/>
    </row>
  </sheetData>
  <mergeCells count="9">
    <mergeCell ref="A4:A6"/>
    <mergeCell ref="B4:B6"/>
    <mergeCell ref="A14:B14"/>
    <mergeCell ref="C5:D5"/>
    <mergeCell ref="E5:F5"/>
    <mergeCell ref="G5:H5"/>
    <mergeCell ref="I5:J5"/>
    <mergeCell ref="C4:J4"/>
    <mergeCell ref="A2:J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1</vt:lpstr>
      <vt:lpstr>Таблица 2</vt:lpstr>
      <vt:lpstr>Таблица 3</vt:lpstr>
      <vt:lpstr>'Таблица 2'!Заголовки_для_печати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2021-03-29T10:53:26Z</cp:lastPrinted>
  <dcterms:created xsi:type="dcterms:W3CDTF">2021-02-15T09:59:55Z</dcterms:created>
  <dcterms:modified xsi:type="dcterms:W3CDTF">2021-03-29T10:53:57Z</dcterms:modified>
</cp:coreProperties>
</file>