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H13" i="4"/>
  <c r="G13"/>
  <c r="F13"/>
  <c r="H14"/>
  <c r="G14"/>
  <c r="D13"/>
  <c r="E13"/>
  <c r="C13"/>
  <c r="D5"/>
  <c r="H7"/>
  <c r="H8"/>
  <c r="H10"/>
  <c r="H12"/>
  <c r="F17"/>
  <c r="C27"/>
  <c r="H53" l="1"/>
  <c r="H54"/>
  <c r="H45"/>
  <c r="H32"/>
  <c r="C44"/>
  <c r="C29"/>
  <c r="G28"/>
  <c r="E27"/>
  <c r="G27" s="1"/>
  <c r="D27"/>
  <c r="F19"/>
  <c r="H6"/>
  <c r="G33" l="1"/>
  <c r="F53"/>
  <c r="F54"/>
  <c r="G53"/>
  <c r="G54"/>
  <c r="E36"/>
  <c r="D51"/>
  <c r="E51"/>
  <c r="C51"/>
  <c r="F6"/>
  <c r="G45"/>
  <c r="F45"/>
  <c r="G32"/>
  <c r="E44"/>
  <c r="D44"/>
  <c r="E29"/>
  <c r="D29"/>
  <c r="F32"/>
  <c r="E5"/>
  <c r="G9"/>
  <c r="E49"/>
  <c r="E47"/>
  <c r="E39"/>
  <c r="E22"/>
  <c r="E16"/>
  <c r="F7"/>
  <c r="H20"/>
  <c r="H21"/>
  <c r="H23"/>
  <c r="H26"/>
  <c r="H30"/>
  <c r="H31"/>
  <c r="H34"/>
  <c r="H35"/>
  <c r="H37"/>
  <c r="H38"/>
  <c r="H40"/>
  <c r="H41"/>
  <c r="H42"/>
  <c r="H46"/>
  <c r="H48"/>
  <c r="H50"/>
  <c r="H52"/>
  <c r="G6"/>
  <c r="G7"/>
  <c r="G8"/>
  <c r="G10"/>
  <c r="G11"/>
  <c r="G12"/>
  <c r="G15"/>
  <c r="G17"/>
  <c r="G18"/>
  <c r="G19"/>
  <c r="G20"/>
  <c r="G21"/>
  <c r="G23"/>
  <c r="G24"/>
  <c r="G25"/>
  <c r="G26"/>
  <c r="G30"/>
  <c r="G31"/>
  <c r="G34"/>
  <c r="G35"/>
  <c r="G37"/>
  <c r="G38"/>
  <c r="G40"/>
  <c r="G41"/>
  <c r="G42"/>
  <c r="G43"/>
  <c r="G46"/>
  <c r="G48"/>
  <c r="G50"/>
  <c r="G52"/>
  <c r="F8"/>
  <c r="F10"/>
  <c r="F11"/>
  <c r="F12"/>
  <c r="F15"/>
  <c r="F18"/>
  <c r="F20"/>
  <c r="F21"/>
  <c r="F23"/>
  <c r="F24"/>
  <c r="F26"/>
  <c r="F30"/>
  <c r="F31"/>
  <c r="F34"/>
  <c r="F35"/>
  <c r="F37"/>
  <c r="F38"/>
  <c r="F40"/>
  <c r="F41"/>
  <c r="F42"/>
  <c r="F46"/>
  <c r="F48"/>
  <c r="F50"/>
  <c r="F52"/>
  <c r="C49"/>
  <c r="C47"/>
  <c r="C39"/>
  <c r="C36"/>
  <c r="C22"/>
  <c r="C16"/>
  <c r="C5"/>
  <c r="D49"/>
  <c r="D47"/>
  <c r="D39"/>
  <c r="D36"/>
  <c r="D22"/>
  <c r="D16"/>
  <c r="H16" l="1"/>
  <c r="F5"/>
  <c r="D55"/>
  <c r="C55"/>
  <c r="E55"/>
  <c r="G47"/>
  <c r="F22"/>
  <c r="F49"/>
  <c r="F47"/>
  <c r="F51"/>
  <c r="H49"/>
  <c r="G51"/>
  <c r="F36"/>
  <c r="F44"/>
  <c r="F29"/>
  <c r="F39"/>
  <c r="H36"/>
  <c r="H29"/>
  <c r="G22"/>
  <c r="H44"/>
  <c r="H39"/>
  <c r="F16"/>
  <c r="H51"/>
  <c r="G49"/>
  <c r="H47"/>
  <c r="G44"/>
  <c r="G39"/>
  <c r="G36"/>
  <c r="G29"/>
  <c r="H22"/>
  <c r="G16"/>
  <c r="H5"/>
  <c r="G5"/>
  <c r="F55" l="1"/>
  <c r="H55"/>
  <c r="G55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<sst xmlns="http://schemas.openxmlformats.org/spreadsheetml/2006/main" count="112" uniqueCount="110">
  <si>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</si>
  <si>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</si>
  <si>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</si>
  <si>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</si>
  <si>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</si>
  <si>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</si>
  <si>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</si>
  <si>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</si>
  <si>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</si>
  <si>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</si>
  <si>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</si>
  <si>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</si>
  <si>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</si>
  <si>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</si>
  <si>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</si>
  <si>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</si>
  <si>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</si>
  <si>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</si>
  <si>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</si>
  <si>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</si>
  <si>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</si>
  <si>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</si>
  <si>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</si>
  <si>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</si>
  <si>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</si>
  <si>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</si>
  <si>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</si>
  <si>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</si>
  <si>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</si>
  <si>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</si>
  <si>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</si>
  <si>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</si>
  <si>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</si>
  <si>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</si>
  <si>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</si>
  <si>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</si>
  <si>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</si>
  <si>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</si>
  <si>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</si>
  <si>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</si>
  <si>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</si>
  <si>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</si>
  <si>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</si>
  <si>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</si>
  <si>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</si>
  <si>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</si>
  <si>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</si>
  <si>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</si>
  <si>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</si>
  <si>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</si>
  <si>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</si>
  <si>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</si>
  <si>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</si>
  <si>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</si>
  <si>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</si>
  <si>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</si>
  <si>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</si>
  <si>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</si>
  <si>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</si>
  <si>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</si>
  <si>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</si>
  <si>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</si>
  <si>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</si>
  <si>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</si>
  <si>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</si>
  <si>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</si>
  <si>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</si>
  <si>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</si>
  <si>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</si>
  <si>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</si>
  <si>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</si>
  <si>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</si>
  <si>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</si>
  <si>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</si>
  <si>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</si>
  <si>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</si>
  <si>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</si>
  <si>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</si>
  <si>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</si>
  <si>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</si>
  <si>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</si>
  <si>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</si>
  <si>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</si>
  <si>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</si>
  <si>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</si>
  <si>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</si>
  <si>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</si>
  <si>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</si>
  <si>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</si>
  <si>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</si>
  <si>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</si>
  <si>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</si>
  <si>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</si>
  <si>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</si>
  <si>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</si>
  <si>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</si>
  <si>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</si>
  <si>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</si>
  <si>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</si>
  <si>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</si>
  <si>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Исполнение по расходам бюджета Балаковского муниципального района за 1 квартал  2021 года</t>
  </si>
  <si>
    <t>Исполнение за 1 квартал 2020 года</t>
  </si>
  <si>
    <t>План на 2021 год</t>
  </si>
  <si>
    <t xml:space="preserve">Исполнение за  1 квартал 2021 года </t>
  </si>
  <si>
    <t>% исполнения к  плану 2021 года</t>
  </si>
  <si>
    <t>Изменения к исполнению за  1 квартал 2020 года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</si>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</sst>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D29" sqref="D29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100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101</v>
      </c>
      <c r="D3" s="21" t="s">
        <v>102</v>
      </c>
      <c r="E3" s="21" t="s">
        <v>103</v>
      </c>
      <c r="F3" s="20" t="s">
        <v>104</v>
      </c>
      <c r="G3" s="20" t="s">
        <v>105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SUM(C7:C12)+C6</f>
        <v>57666.3</v>
      </c>
      <c r="D5" s="5">
        <f>SUM(D6:D12)</f>
        <v>306672.5</v>
      </c>
      <c r="E5" s="5">
        <f>SUM(E6:E12)</f>
        <v>61850</v>
      </c>
      <c r="F5" s="5">
        <f>E5/D5%</f>
        <v>20.168094628634783</v>
      </c>
      <c r="G5" s="5">
        <f>E5-C5</f>
        <v>4183.6999999999971</v>
      </c>
      <c r="H5" s="5">
        <f>E5/C5%</f>
        <v>107.25501722843325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10">
        <v>415.3</v>
      </c>
      <c r="D6" s="7">
        <v>2389.6999999999998</v>
      </c>
      <c r="E6" s="7">
        <v>427</v>
      </c>
      <c r="F6" s="7">
        <f t="shared" ref="F6:F55" si="0">E6/D6%</f>
        <v>17.868351675942588</v>
      </c>
      <c r="G6" s="10">
        <f t="shared" ref="G6:G55" si="1">E6-C6</f>
        <v>11.699999999999989</v>
      </c>
      <c r="H6" s="7">
        <f t="shared" ref="H6:H55" si="2">E6/C6%</f>
        <v>102.81724054900072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2203.5</v>
      </c>
      <c r="D7" s="7">
        <v>10654.8</v>
      </c>
      <c r="E7" s="7">
        <v>2017.5</v>
      </c>
      <c r="F7" s="7">
        <f t="shared" si="0"/>
        <v>18.935127829710556</v>
      </c>
      <c r="G7" s="7">
        <f t="shared" si="1"/>
        <v>-186</v>
      </c>
      <c r="H7" s="7">
        <f t="shared" si="2"/>
        <v>91.558883594281824</v>
      </c>
      <c r="I7" s="2"/>
      <c r="J7" s="2"/>
      <c r="K7" s="2"/>
      <c r="L7" s="2"/>
      <c r="M7" s="2"/>
    </row>
    <row r="8" spans="1:13" ht="70.8" customHeight="1">
      <c r="A8" s="6" t="s">
        <v>26</v>
      </c>
      <c r="B8" s="18" t="s">
        <v>39</v>
      </c>
      <c r="C8" s="7">
        <v>17563</v>
      </c>
      <c r="D8" s="7">
        <v>86023.6</v>
      </c>
      <c r="E8" s="7">
        <v>18317.900000000001</v>
      </c>
      <c r="F8" s="7">
        <f t="shared" si="0"/>
        <v>21.294040240120154</v>
      </c>
      <c r="G8" s="7">
        <f t="shared" si="1"/>
        <v>754.90000000000146</v>
      </c>
      <c r="H8" s="7">
        <f t="shared" si="2"/>
        <v>104.29824061948415</v>
      </c>
      <c r="I8" s="2"/>
      <c r="J8" s="2"/>
      <c r="K8" s="2"/>
      <c r="L8" s="2"/>
      <c r="M8" s="2"/>
    </row>
    <row r="9" spans="1:13" s="12" customFormat="1" ht="28.2" hidden="1" customHeight="1">
      <c r="A9" s="6" t="s">
        <v>78</v>
      </c>
      <c r="B9" s="18" t="s">
        <v>77</v>
      </c>
      <c r="C9" s="7">
        <v>0</v>
      </c>
      <c r="D9" s="7">
        <v>0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25</v>
      </c>
      <c r="B10" s="18" t="s">
        <v>40</v>
      </c>
      <c r="C10" s="7">
        <v>10459.700000000001</v>
      </c>
      <c r="D10" s="7">
        <v>39536.800000000003</v>
      </c>
      <c r="E10" s="7">
        <v>11243.6</v>
      </c>
      <c r="F10" s="7">
        <f t="shared" si="0"/>
        <v>28.438315695756863</v>
      </c>
      <c r="G10" s="7">
        <f t="shared" si="1"/>
        <v>783.89999999999964</v>
      </c>
      <c r="H10" s="7">
        <f t="shared" si="2"/>
        <v>107.49447880914366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8"/>
      <c r="D11" s="8">
        <v>3858.5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27024.799999999999</v>
      </c>
      <c r="D12" s="8">
        <v>164209.1</v>
      </c>
      <c r="E12" s="8">
        <v>29844</v>
      </c>
      <c r="F12" s="8">
        <f t="shared" si="0"/>
        <v>18.174388630106368</v>
      </c>
      <c r="G12" s="8">
        <f t="shared" si="1"/>
        <v>2819.2000000000007</v>
      </c>
      <c r="H12" s="7">
        <f t="shared" si="2"/>
        <v>110.43189958852609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C14+C15</f>
        <v>2743</v>
      </c>
      <c r="D13" s="5">
        <f t="shared" ref="D13:E13" si="3">D14+D15</f>
        <v>13959.3</v>
      </c>
      <c r="E13" s="5">
        <f t="shared" si="3"/>
        <v>2922.1</v>
      </c>
      <c r="F13" s="5">
        <f>E13/D13%</f>
        <v>20.932998072969276</v>
      </c>
      <c r="G13" s="5">
        <f>E13-C13</f>
        <v>179.09999999999991</v>
      </c>
      <c r="H13" s="9">
        <f>E13/C13%</f>
        <v>106.52934742982136</v>
      </c>
      <c r="I13" s="1"/>
      <c r="J13" s="1"/>
      <c r="K13" s="1"/>
      <c r="L13" s="1"/>
      <c r="M13" s="2"/>
    </row>
    <row r="14" spans="1:13" s="12" customFormat="1" ht="57" customHeight="1">
      <c r="A14" s="6" t="s">
        <v>109</v>
      </c>
      <c r="B14" s="18" t="s">
        <v>108</v>
      </c>
      <c r="C14" s="7">
        <v>2743</v>
      </c>
      <c r="D14" s="7"/>
      <c r="E14" s="7"/>
      <c r="F14" s="7"/>
      <c r="G14" s="7">
        <f t="shared" si="1"/>
        <v>-2743</v>
      </c>
      <c r="H14" s="7">
        <f t="shared" si="2"/>
        <v>0</v>
      </c>
      <c r="I14" s="2"/>
      <c r="J14" s="2"/>
      <c r="K14" s="2"/>
      <c r="L14" s="2"/>
      <c r="M14" s="2"/>
    </row>
    <row r="15" spans="1:13" ht="57" customHeight="1">
      <c r="A15" s="6" t="s">
        <v>107</v>
      </c>
      <c r="B15" s="18" t="s">
        <v>106</v>
      </c>
      <c r="C15" s="7"/>
      <c r="D15" s="7">
        <v>13959.3</v>
      </c>
      <c r="E15" s="7">
        <v>2922.1</v>
      </c>
      <c r="F15" s="7">
        <f t="shared" si="0"/>
        <v>20.932998072969276</v>
      </c>
      <c r="G15" s="7">
        <f t="shared" si="1"/>
        <v>2922.1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3060.3999999999996</v>
      </c>
      <c r="D16" s="5">
        <f>SUM(D17:D21)</f>
        <v>246486.69999999998</v>
      </c>
      <c r="E16" s="5">
        <f>SUM(E17:E21)</f>
        <v>5601.5</v>
      </c>
      <c r="F16" s="5">
        <f t="shared" si="0"/>
        <v>2.272536408658155</v>
      </c>
      <c r="G16" s="5">
        <f t="shared" si="1"/>
        <v>2541.1000000000004</v>
      </c>
      <c r="H16" s="7">
        <f t="shared" si="2"/>
        <v>183.03162985230691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112.9</v>
      </c>
      <c r="E17" s="7">
        <v>0</v>
      </c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0</v>
      </c>
      <c r="D18" s="7">
        <v>1573</v>
      </c>
      <c r="E18" s="7">
        <v>0</v>
      </c>
      <c r="F18" s="7">
        <f t="shared" si="0"/>
        <v>0</v>
      </c>
      <c r="G18" s="7">
        <f t="shared" si="1"/>
        <v>0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0</v>
      </c>
      <c r="D19" s="7">
        <v>487</v>
      </c>
      <c r="E19" s="7">
        <v>0</v>
      </c>
      <c r="F19" s="7">
        <f t="shared" si="0"/>
        <v>0</v>
      </c>
      <c r="G19" s="7">
        <f t="shared" si="1"/>
        <v>0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1416.3</v>
      </c>
      <c r="D20" s="7">
        <v>235882.9</v>
      </c>
      <c r="E20" s="7">
        <v>3881.6</v>
      </c>
      <c r="F20" s="7">
        <f t="shared" si="0"/>
        <v>1.6455622683967344</v>
      </c>
      <c r="G20" s="7">
        <f t="shared" si="1"/>
        <v>2465.3000000000002</v>
      </c>
      <c r="H20" s="7">
        <f t="shared" si="2"/>
        <v>274.06622890630513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1644.1</v>
      </c>
      <c r="D21" s="7">
        <v>8430.9</v>
      </c>
      <c r="E21" s="7">
        <v>1719.9</v>
      </c>
      <c r="F21" s="7">
        <f t="shared" si="0"/>
        <v>20.399957299932392</v>
      </c>
      <c r="G21" s="7">
        <f t="shared" si="1"/>
        <v>75.800000000000182</v>
      </c>
      <c r="H21" s="7">
        <f t="shared" si="2"/>
        <v>104.61042515662065</v>
      </c>
      <c r="I21" s="2"/>
      <c r="J21" s="2"/>
      <c r="K21" s="2"/>
      <c r="L21" s="2"/>
      <c r="M21" s="2"/>
    </row>
    <row r="22" spans="1:13" ht="34.799999999999997">
      <c r="A22" s="4" t="s">
        <v>81</v>
      </c>
      <c r="B22" s="17" t="s">
        <v>50</v>
      </c>
      <c r="C22" s="5">
        <f>C23+C24+C25+C26</f>
        <v>6350.2000000000007</v>
      </c>
      <c r="D22" s="5">
        <f>D23+D24+D25+D26</f>
        <v>51534.3</v>
      </c>
      <c r="E22" s="5">
        <f>E23+E24+E25+E26</f>
        <v>5876.8</v>
      </c>
      <c r="F22" s="5">
        <f t="shared" si="0"/>
        <v>11.403667072221801</v>
      </c>
      <c r="G22" s="5">
        <f t="shared" si="1"/>
        <v>-473.40000000000055</v>
      </c>
      <c r="H22" s="5">
        <f t="shared" si="2"/>
        <v>92.545116689238128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2144.4</v>
      </c>
      <c r="D23" s="7">
        <v>23848.400000000001</v>
      </c>
      <c r="E23" s="7">
        <v>1245.3</v>
      </c>
      <c r="F23" s="7">
        <f t="shared" si="0"/>
        <v>5.2217339528018645</v>
      </c>
      <c r="G23" s="7">
        <f t="shared" si="1"/>
        <v>-899.10000000000014</v>
      </c>
      <c r="H23" s="7">
        <f t="shared" si="2"/>
        <v>58.072188024622264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0</v>
      </c>
      <c r="D24" s="7">
        <v>3716.3</v>
      </c>
      <c r="E24" s="7">
        <v>31.5</v>
      </c>
      <c r="F24" s="7">
        <f t="shared" si="0"/>
        <v>0.84761725372009789</v>
      </c>
      <c r="G24" s="7">
        <f t="shared" si="1"/>
        <v>31.5</v>
      </c>
      <c r="H24" s="7"/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150.9</v>
      </c>
      <c r="E25" s="7">
        <v>0</v>
      </c>
      <c r="F25" s="7">
        <v>0</v>
      </c>
      <c r="G25" s="7">
        <f t="shared" si="1"/>
        <v>0</v>
      </c>
      <c r="H25" s="7">
        <v>0</v>
      </c>
      <c r="I25" s="2"/>
      <c r="J25" s="2"/>
      <c r="K25" s="2"/>
      <c r="L25" s="2"/>
      <c r="M25" s="2"/>
    </row>
    <row r="26" spans="1:13" ht="36">
      <c r="A26" s="6" t="s">
        <v>15</v>
      </c>
      <c r="B26" s="18" t="s">
        <v>54</v>
      </c>
      <c r="C26" s="7">
        <v>4205.8</v>
      </c>
      <c r="D26" s="7">
        <v>23818.7</v>
      </c>
      <c r="E26" s="7">
        <v>4600</v>
      </c>
      <c r="F26" s="7">
        <f>E26/D26%</f>
        <v>19.312556940555108</v>
      </c>
      <c r="G26" s="7">
        <f t="shared" si="1"/>
        <v>394.19999999999982</v>
      </c>
      <c r="H26" s="7">
        <f t="shared" si="2"/>
        <v>109.37277093537496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>C28</f>
        <v>0</v>
      </c>
      <c r="D27" s="5">
        <f>D28</f>
        <v>0</v>
      </c>
      <c r="E27" s="5">
        <f t="shared" ref="E27" si="4">E28</f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426228.90000000008</v>
      </c>
      <c r="D29" s="5">
        <f>SUM(D30:D35)</f>
        <v>2392508.7999999998</v>
      </c>
      <c r="E29" s="5">
        <f>SUM(E30:E35)</f>
        <v>476381.1</v>
      </c>
      <c r="F29" s="5">
        <f t="shared" si="0"/>
        <v>19.911362499481715</v>
      </c>
      <c r="G29" s="5">
        <f t="shared" si="1"/>
        <v>50152.199999999895</v>
      </c>
      <c r="H29" s="5">
        <f t="shared" si="2"/>
        <v>111.76649448219018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154939.1</v>
      </c>
      <c r="D30" s="7">
        <v>822915.6</v>
      </c>
      <c r="E30" s="7">
        <v>169646</v>
      </c>
      <c r="F30" s="7">
        <f t="shared" si="0"/>
        <v>20.615236848104473</v>
      </c>
      <c r="G30" s="7">
        <f t="shared" si="1"/>
        <v>14706.899999999994</v>
      </c>
      <c r="H30" s="7">
        <f t="shared" si="2"/>
        <v>109.49205203851061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224654.7</v>
      </c>
      <c r="D31" s="7">
        <v>1324319.3</v>
      </c>
      <c r="E31" s="7">
        <v>257370.7</v>
      </c>
      <c r="F31" s="7">
        <f t="shared" si="0"/>
        <v>19.434187812561518</v>
      </c>
      <c r="G31" s="7">
        <f t="shared" si="1"/>
        <v>32716</v>
      </c>
      <c r="H31" s="7">
        <f t="shared" si="2"/>
        <v>114.56279347816894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26748.400000000001</v>
      </c>
      <c r="D32" s="7">
        <v>119496.3</v>
      </c>
      <c r="E32" s="7">
        <v>27622.1</v>
      </c>
      <c r="F32" s="7">
        <f t="shared" si="0"/>
        <v>23.115443741772758</v>
      </c>
      <c r="G32" s="7">
        <f t="shared" si="1"/>
        <v>873.69999999999709</v>
      </c>
      <c r="H32" s="7">
        <f t="shared" si="2"/>
        <v>103.26636359557953</v>
      </c>
      <c r="I32" s="2"/>
      <c r="J32" s="2"/>
      <c r="K32" s="2"/>
      <c r="L32" s="2"/>
      <c r="M32" s="2"/>
    </row>
    <row r="33" spans="1:13" s="12" customFormat="1" ht="33" hidden="1" customHeight="1">
      <c r="A33" s="6" t="s">
        <v>95</v>
      </c>
      <c r="B33" s="18" t="s">
        <v>94</v>
      </c>
      <c r="C33" s="7"/>
      <c r="D33" s="7"/>
      <c r="E33" s="7"/>
      <c r="F33" s="7"/>
      <c r="G33" s="7">
        <f t="shared" si="1"/>
        <v>0</v>
      </c>
      <c r="H33" s="7"/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1570.2</v>
      </c>
      <c r="D34" s="7">
        <v>33614</v>
      </c>
      <c r="E34" s="7">
        <v>1980</v>
      </c>
      <c r="F34" s="7">
        <f t="shared" si="0"/>
        <v>5.8904028083536621</v>
      </c>
      <c r="G34" s="7">
        <f t="shared" si="1"/>
        <v>409.79999999999995</v>
      </c>
      <c r="H34" s="7">
        <f t="shared" si="2"/>
        <v>126.09858616736722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18316.5</v>
      </c>
      <c r="D35" s="7">
        <v>92163.6</v>
      </c>
      <c r="E35" s="7">
        <v>19762.3</v>
      </c>
      <c r="F35" s="7">
        <f t="shared" si="0"/>
        <v>21.442630279199161</v>
      </c>
      <c r="G35" s="7">
        <f t="shared" si="1"/>
        <v>1445.7999999999993</v>
      </c>
      <c r="H35" s="7">
        <f t="shared" si="2"/>
        <v>107.8934294215598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18350</v>
      </c>
      <c r="D36" s="5">
        <f>D37+D38</f>
        <v>97459.8</v>
      </c>
      <c r="E36" s="5">
        <f>E37+E38</f>
        <v>19061.5</v>
      </c>
      <c r="F36" s="5">
        <f t="shared" si="0"/>
        <v>19.558320456229129</v>
      </c>
      <c r="G36" s="5">
        <f t="shared" si="1"/>
        <v>711.5</v>
      </c>
      <c r="H36" s="5">
        <f t="shared" si="2"/>
        <v>103.87738419618529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13545.5</v>
      </c>
      <c r="D37" s="7">
        <v>75484</v>
      </c>
      <c r="E37" s="7">
        <v>14190.4</v>
      </c>
      <c r="F37" s="7">
        <f t="shared" si="0"/>
        <v>18.799215727836362</v>
      </c>
      <c r="G37" s="7">
        <f t="shared" si="1"/>
        <v>644.89999999999964</v>
      </c>
      <c r="H37" s="7">
        <f t="shared" si="2"/>
        <v>104.7609907349304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4804.5</v>
      </c>
      <c r="D38" s="7">
        <v>21975.8</v>
      </c>
      <c r="E38" s="7">
        <v>4871.1000000000004</v>
      </c>
      <c r="F38" s="7">
        <f t="shared" si="0"/>
        <v>22.165745956916247</v>
      </c>
      <c r="G38" s="7">
        <f t="shared" si="1"/>
        <v>66.600000000000364</v>
      </c>
      <c r="H38" s="7">
        <f t="shared" si="2"/>
        <v>101.38620043709024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51305.2</v>
      </c>
      <c r="D39" s="5">
        <f>D40+D41+D42+D43</f>
        <v>162096.29999999999</v>
      </c>
      <c r="E39" s="5">
        <f>E40+E41+E42+E43</f>
        <v>48067.3</v>
      </c>
      <c r="F39" s="5">
        <f t="shared" si="0"/>
        <v>29.653545454152873</v>
      </c>
      <c r="G39" s="5">
        <f t="shared" si="1"/>
        <v>-3237.8999999999942</v>
      </c>
      <c r="H39" s="5">
        <f t="shared" si="2"/>
        <v>93.688943810763817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1610.9</v>
      </c>
      <c r="D40" s="7">
        <v>8131.8</v>
      </c>
      <c r="E40" s="7">
        <v>1687.2</v>
      </c>
      <c r="F40" s="7">
        <f t="shared" si="0"/>
        <v>20.748173836051059</v>
      </c>
      <c r="G40" s="7">
        <f t="shared" si="1"/>
        <v>76.299999999999955</v>
      </c>
      <c r="H40" s="7">
        <f t="shared" si="2"/>
        <v>104.73648271152771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37726</v>
      </c>
      <c r="D41" s="7">
        <v>92647.2</v>
      </c>
      <c r="E41" s="7">
        <v>35988.400000000001</v>
      </c>
      <c r="F41" s="7">
        <f t="shared" si="0"/>
        <v>38.844563030507132</v>
      </c>
      <c r="G41" s="7">
        <f t="shared" si="1"/>
        <v>-1737.5999999999985</v>
      </c>
      <c r="H41" s="7">
        <f t="shared" si="2"/>
        <v>95.394157875205437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11968.3</v>
      </c>
      <c r="D42" s="7">
        <v>61317.3</v>
      </c>
      <c r="E42" s="7">
        <v>10391.700000000001</v>
      </c>
      <c r="F42" s="7">
        <f t="shared" si="0"/>
        <v>16.94741940692105</v>
      </c>
      <c r="G42" s="7">
        <f t="shared" si="1"/>
        <v>-1576.5999999999985</v>
      </c>
      <c r="H42" s="7">
        <f t="shared" si="2"/>
        <v>86.826867642021014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>
        <v>0</v>
      </c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</f>
        <v>26672.6</v>
      </c>
      <c r="D44" s="5">
        <f>D45+D46</f>
        <v>125306.6</v>
      </c>
      <c r="E44" s="5">
        <f>E45+E46</f>
        <v>26524.3</v>
      </c>
      <c r="F44" s="5">
        <f t="shared" si="0"/>
        <v>21.167520306192969</v>
      </c>
      <c r="G44" s="5">
        <f t="shared" si="1"/>
        <v>-148.29999999999927</v>
      </c>
      <c r="H44" s="5">
        <f t="shared" si="2"/>
        <v>99.443998710286962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25918</v>
      </c>
      <c r="D45" s="7">
        <v>121877.6</v>
      </c>
      <c r="E45" s="7">
        <v>25638.799999999999</v>
      </c>
      <c r="F45" s="7">
        <f t="shared" si="0"/>
        <v>21.03651532357053</v>
      </c>
      <c r="G45" s="7">
        <f t="shared" si="1"/>
        <v>-279.20000000000073</v>
      </c>
      <c r="H45" s="7">
        <f t="shared" si="2"/>
        <v>98.92275638552357</v>
      </c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69</v>
      </c>
      <c r="C46" s="7">
        <v>754.6</v>
      </c>
      <c r="D46" s="7">
        <v>3429</v>
      </c>
      <c r="E46" s="7">
        <v>885.5</v>
      </c>
      <c r="F46" s="7">
        <f t="shared" si="0"/>
        <v>25.823855351414409</v>
      </c>
      <c r="G46" s="7">
        <f t="shared" si="1"/>
        <v>130.89999999999998</v>
      </c>
      <c r="H46" s="7">
        <f t="shared" si="2"/>
        <v>117.3469387755102</v>
      </c>
      <c r="I46" s="2"/>
      <c r="J46" s="2"/>
      <c r="K46" s="2"/>
      <c r="L46" s="2"/>
      <c r="M46" s="2"/>
    </row>
    <row r="47" spans="1:13" ht="27" customHeight="1">
      <c r="A47" s="4" t="s">
        <v>87</v>
      </c>
      <c r="B47" s="17" t="s">
        <v>70</v>
      </c>
      <c r="C47" s="5">
        <f>C48</f>
        <v>934.1</v>
      </c>
      <c r="D47" s="5">
        <f>D48</f>
        <v>4508.8</v>
      </c>
      <c r="E47" s="5">
        <f>E48</f>
        <v>1413.4</v>
      </c>
      <c r="F47" s="5">
        <f t="shared" si="0"/>
        <v>31.347586941092974</v>
      </c>
      <c r="G47" s="5">
        <f t="shared" si="1"/>
        <v>479.30000000000007</v>
      </c>
      <c r="H47" s="5">
        <f t="shared" si="2"/>
        <v>151.3114227598758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71</v>
      </c>
      <c r="C48" s="7">
        <v>934.1</v>
      </c>
      <c r="D48" s="7">
        <v>4508.8</v>
      </c>
      <c r="E48" s="7">
        <v>1413.4</v>
      </c>
      <c r="F48" s="7">
        <f t="shared" si="0"/>
        <v>31.347586941092974</v>
      </c>
      <c r="G48" s="7">
        <f t="shared" si="1"/>
        <v>479.30000000000007</v>
      </c>
      <c r="H48" s="7">
        <f t="shared" si="2"/>
        <v>151.3114227598758</v>
      </c>
      <c r="I48" s="2"/>
      <c r="J48" s="2"/>
      <c r="K48" s="2"/>
      <c r="L48" s="2"/>
      <c r="M48" s="2"/>
    </row>
    <row r="49" spans="1:13" ht="44.4" customHeight="1">
      <c r="A49" s="4" t="s">
        <v>88</v>
      </c>
      <c r="B49" s="17" t="s">
        <v>72</v>
      </c>
      <c r="C49" s="5">
        <f>C50</f>
        <v>6058.4</v>
      </c>
      <c r="D49" s="5">
        <f>D50</f>
        <v>37089.699999999997</v>
      </c>
      <c r="E49" s="5">
        <f>E50</f>
        <v>5863.4</v>
      </c>
      <c r="F49" s="5">
        <f t="shared" si="0"/>
        <v>15.808701607184743</v>
      </c>
      <c r="G49" s="5">
        <f t="shared" si="1"/>
        <v>-195</v>
      </c>
      <c r="H49" s="5">
        <f t="shared" si="2"/>
        <v>96.781328403538893</v>
      </c>
      <c r="I49" s="1"/>
      <c r="J49" s="1"/>
      <c r="K49" s="1"/>
      <c r="L49" s="1"/>
      <c r="M49" s="2"/>
    </row>
    <row r="50" spans="1:13" ht="49.8" customHeight="1">
      <c r="A50" s="6" t="s">
        <v>2</v>
      </c>
      <c r="B50" s="18" t="s">
        <v>73</v>
      </c>
      <c r="C50" s="7">
        <v>6058.4</v>
      </c>
      <c r="D50" s="7">
        <v>37089.699999999997</v>
      </c>
      <c r="E50" s="7">
        <v>5863.4</v>
      </c>
      <c r="F50" s="7">
        <f t="shared" si="0"/>
        <v>15.808701607184743</v>
      </c>
      <c r="G50" s="7">
        <f t="shared" si="1"/>
        <v>-195</v>
      </c>
      <c r="H50" s="7">
        <f t="shared" si="2"/>
        <v>96.781328403538893</v>
      </c>
      <c r="I50" s="2"/>
      <c r="J50" s="2"/>
      <c r="K50" s="2"/>
      <c r="L50" s="2"/>
      <c r="M50" s="2"/>
    </row>
    <row r="51" spans="1:13" ht="57.6" customHeight="1">
      <c r="A51" s="4" t="s">
        <v>89</v>
      </c>
      <c r="B51" s="17" t="s">
        <v>74</v>
      </c>
      <c r="C51" s="5">
        <f>C52+C53+C54</f>
        <v>2605.6999999999998</v>
      </c>
      <c r="D51" s="5">
        <f t="shared" ref="D51:E51" si="5">D52+D53+D54</f>
        <v>11204</v>
      </c>
      <c r="E51" s="5">
        <f t="shared" si="5"/>
        <v>3154.7</v>
      </c>
      <c r="F51" s="5">
        <f t="shared" si="0"/>
        <v>28.15690824705462</v>
      </c>
      <c r="G51" s="5">
        <f>E51-C51</f>
        <v>549</v>
      </c>
      <c r="H51" s="5">
        <f t="shared" si="2"/>
        <v>121.06919445830295</v>
      </c>
      <c r="I51" s="1"/>
      <c r="J51" s="1"/>
      <c r="K51" s="1"/>
      <c r="L51" s="1"/>
      <c r="M51" s="2"/>
    </row>
    <row r="52" spans="1:13" ht="54">
      <c r="A52" s="6" t="s">
        <v>1</v>
      </c>
      <c r="B52" s="18" t="s">
        <v>75</v>
      </c>
      <c r="C52" s="7">
        <v>2571</v>
      </c>
      <c r="D52" s="7">
        <v>10732.5</v>
      </c>
      <c r="E52" s="7">
        <v>2683.2</v>
      </c>
      <c r="F52" s="7">
        <f t="shared" si="0"/>
        <v>25.000698812019564</v>
      </c>
      <c r="G52" s="7">
        <f t="shared" si="1"/>
        <v>112.19999999999982</v>
      </c>
      <c r="H52" s="7">
        <f t="shared" si="2"/>
        <v>104.36406067677946</v>
      </c>
      <c r="I52" s="2"/>
      <c r="J52" s="2"/>
      <c r="K52" s="2"/>
      <c r="L52" s="2"/>
      <c r="M52" s="2"/>
    </row>
    <row r="53" spans="1:13" ht="54" hidden="1">
      <c r="A53" s="6" t="s">
        <v>0</v>
      </c>
      <c r="B53" s="18" t="s">
        <v>76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76</v>
      </c>
      <c r="C54" s="7">
        <v>34.700000000000003</v>
      </c>
      <c r="D54" s="7">
        <v>471.5</v>
      </c>
      <c r="E54" s="7">
        <v>471.5</v>
      </c>
      <c r="F54" s="7">
        <f t="shared" si="0"/>
        <v>100</v>
      </c>
      <c r="G54" s="7">
        <f t="shared" si="1"/>
        <v>436.8</v>
      </c>
      <c r="H54" s="7">
        <f t="shared" si="2"/>
        <v>1358.7896253602305</v>
      </c>
      <c r="I54" s="2"/>
      <c r="J54" s="2"/>
      <c r="K54" s="2"/>
      <c r="L54" s="2"/>
      <c r="M54" s="2"/>
    </row>
    <row r="55" spans="1:13" ht="17.399999999999999">
      <c r="A55" s="14" t="s">
        <v>32</v>
      </c>
      <c r="B55" s="17"/>
      <c r="C55" s="9">
        <f>C5+C13+C16+C22+C29+C36+C39+C44+C47+C49+C51+C27</f>
        <v>601974.80000000005</v>
      </c>
      <c r="D55" s="9">
        <f>D5+D13+D16+D22+D29+D36+D39+D44+D47+D49+D51+D27</f>
        <v>3448826.7999999993</v>
      </c>
      <c r="E55" s="9">
        <f>E5+E13+E16+E22+E29+E36+E39+E44+E47+E49+E51+E27</f>
        <v>656716.10000000009</v>
      </c>
      <c r="F55" s="9">
        <f t="shared" si="0"/>
        <v>19.041724565582712</v>
      </c>
      <c r="G55" s="9">
        <f t="shared" si="1"/>
        <v>54741.300000000047</v>
      </c>
      <c r="H55" s="9">
        <f t="shared" si="2"/>
        <v>109.09361986581499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2021-04-09T11:11:06Z</cp:lastPrinted>
  <dcterms:created xsi:type="dcterms:W3CDTF">2016-08-16T06:24:10Z</dcterms:created>
  <dcterms:modified xsi:type="dcterms:W3CDTF">2021-04-09T11:35:40Z</dcterms:modified>
</cp:coreProperties>
</file>