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24519"/>
</workbook>
</file>

<file path=xl/calcChain.xml><?xml version="1.0" encoding="utf-8"?>
<calcChain xmlns="http://schemas.openxmlformats.org/spreadsheetml/2006/main">
  <c r="H23" i="4"/>
  <c r="H7"/>
  <c r="H8"/>
  <c r="H10"/>
  <c r="H12"/>
  <c r="H14"/>
  <c r="F16"/>
  <c r="C26"/>
  <c r="H52" l="1"/>
  <c r="H53"/>
  <c r="H44"/>
  <c r="H31"/>
  <c r="C43"/>
  <c r="C28"/>
  <c r="G27"/>
  <c r="E26"/>
  <c r="G26" s="1"/>
  <c r="D26"/>
  <c r="F18"/>
  <c r="H6"/>
  <c r="G32" l="1"/>
  <c r="F52"/>
  <c r="F53"/>
  <c r="G52"/>
  <c r="G53"/>
  <c r="E35"/>
  <c r="D50"/>
  <c r="E50"/>
  <c r="C50"/>
  <c r="F6"/>
  <c r="G44"/>
  <c r="F44"/>
  <c r="G31"/>
  <c r="E43"/>
  <c r="D43"/>
  <c r="E28"/>
  <c r="D28"/>
  <c r="F31"/>
  <c r="E5"/>
  <c r="D5"/>
  <c r="G9"/>
  <c r="E48"/>
  <c r="E46"/>
  <c r="E38"/>
  <c r="E21"/>
  <c r="E15"/>
  <c r="E13"/>
  <c r="F7"/>
  <c r="H19"/>
  <c r="H20"/>
  <c r="H22"/>
  <c r="H25"/>
  <c r="H29"/>
  <c r="H30"/>
  <c r="H33"/>
  <c r="H34"/>
  <c r="H36"/>
  <c r="H37"/>
  <c r="H39"/>
  <c r="H40"/>
  <c r="H41"/>
  <c r="H45"/>
  <c r="H47"/>
  <c r="H49"/>
  <c r="H51"/>
  <c r="G6"/>
  <c r="G7"/>
  <c r="G8"/>
  <c r="G10"/>
  <c r="G11"/>
  <c r="G12"/>
  <c r="G14"/>
  <c r="G16"/>
  <c r="G17"/>
  <c r="G18"/>
  <c r="G19"/>
  <c r="G20"/>
  <c r="G22"/>
  <c r="G23"/>
  <c r="G24"/>
  <c r="G25"/>
  <c r="G29"/>
  <c r="G30"/>
  <c r="G33"/>
  <c r="G34"/>
  <c r="G36"/>
  <c r="G37"/>
  <c r="G39"/>
  <c r="G40"/>
  <c r="G41"/>
  <c r="G42"/>
  <c r="G45"/>
  <c r="G47"/>
  <c r="G49"/>
  <c r="G51"/>
  <c r="F8"/>
  <c r="F10"/>
  <c r="F11"/>
  <c r="F12"/>
  <c r="F14"/>
  <c r="F17"/>
  <c r="F19"/>
  <c r="F20"/>
  <c r="F22"/>
  <c r="F23"/>
  <c r="F25"/>
  <c r="F29"/>
  <c r="F30"/>
  <c r="F33"/>
  <c r="F34"/>
  <c r="F36"/>
  <c r="F37"/>
  <c r="F39"/>
  <c r="F40"/>
  <c r="F41"/>
  <c r="F45"/>
  <c r="F47"/>
  <c r="F49"/>
  <c r="F51"/>
  <c r="C48"/>
  <c r="C46"/>
  <c r="C38"/>
  <c r="C35"/>
  <c r="C21"/>
  <c r="C15"/>
  <c r="C13"/>
  <c r="H13" s="1"/>
  <c r="C5"/>
  <c r="D48"/>
  <c r="D46"/>
  <c r="D38"/>
  <c r="D35"/>
  <c r="D21"/>
  <c r="D15"/>
  <c r="D13"/>
  <c r="H15" l="1"/>
  <c r="F5"/>
  <c r="D54"/>
  <c r="C54"/>
  <c r="E54"/>
  <c r="G46"/>
  <c r="F21"/>
  <c r="F48"/>
  <c r="F46"/>
  <c r="F50"/>
  <c r="F13"/>
  <c r="H48"/>
  <c r="G50"/>
  <c r="F35"/>
  <c r="F43"/>
  <c r="F28"/>
  <c r="F38"/>
  <c r="H35"/>
  <c r="H28"/>
  <c r="G21"/>
  <c r="H43"/>
  <c r="H38"/>
  <c r="F15"/>
  <c r="G13"/>
  <c r="H50"/>
  <c r="G48"/>
  <c r="H46"/>
  <c r="G43"/>
  <c r="G38"/>
  <c r="G35"/>
  <c r="G28"/>
  <c r="H21"/>
  <c r="G15"/>
  <c r="H5"/>
  <c r="G5"/>
  <c r="F54" l="1"/>
  <c r="H54"/>
  <c r="G54"/>
</calcChain>
</file>

<file path=xl/sharedStrings.xml><?xml version="1.0" encoding="utf-8"?>
<sst xmlns="http://schemas.openxmlformats.org/spreadsheetml/2006/main" count="110" uniqueCount="108">
  <si>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</si>
  <si>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</si>
  <si>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</si>
  <si>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</si>
  <si>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</si>
  <si>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</si>
  <si>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</si>
  <si>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</si>
  <si>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</si>
  <si>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</si>
  <si>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</si>
  <si>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</si>
  <si>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</si>
  <si>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</si>
  <si>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</si>
  <si>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</si>
  <si>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</si>
  <si>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</si>
  <si>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</si>
  <si>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</si>
  <si>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</si>
  <si>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</si>
  <si>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</si>
  <si>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</si>
  <si>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</si>
  <si>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</si>
  <si>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</si>
  <si>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</si>
  <si>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</si>
  <si>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</si>
  <si>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</si>
  <si>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</si>
  <si>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</si>
  <si>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</si>
  <si>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</si>
  <si>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</si>
  <si>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</si>
  <si>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</si>
  <si>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</si>
  <si>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</si>
  <si>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</si>
  <si>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</si>
  <si>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</si>
  <si>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</si>
  <si>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</si>
  <si>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0309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</si>
  <si>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</si>
  <si>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</si>
  <si>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</si>
  <si>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</si>
  <si>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</si>
  <si>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</si>
  <si>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</si>
  <si>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</si>
  <si>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</si>
  <si>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</si>
  <si>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</si>
  <si>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</si>
  <si>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</si>
  <si>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</si>
  <si>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</si>
  <si>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</si>
  <si>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</si>
  <si>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</si>
  <si>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</si>
  <si>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</si>
  <si>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</si>
  <si>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</si>
  <si>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</si>
  <si>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</si>
  <si>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</si>
  <si>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</si>
  <si>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</si>
  <si>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</si>
  <si>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</si>
  <si>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</si>
  <si>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</si>
  <si>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</si>
  <si>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</si>
  <si>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</si>
  <si>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</si>
  <si>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</si>
  <si>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</si>
  <si>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</si>
  <si>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</si>
  <si>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</si>
  <si>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</si>
  <si>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</si>
  <si>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</si>
  <si>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</si>
  <si>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</si>
  <si>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</si>
  <si>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</si>
  <si>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</si>
  <si>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</si>
  <si>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</si>
  <si>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</si>
  <si>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</si>
  <si>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</si>
  <si>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</si>
  <si>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</si>
  <si>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</si>
  <si>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Исполнение по расходам бюджета Балаковского муниципального района за 1 квартал  2020 года</t>
  </si>
  <si>
    <t>План на 2020 год</t>
  </si>
  <si>
    <t>% исполнения к  плану 2020 года</t>
  </si>
  <si>
    <t xml:space="preserve">Исполнение за  1 квартал 2020 года </t>
  </si>
  <si>
    <t>Исполнение за 1 квартал 2019 года</t>
  </si>
  <si>
    <t>Изменения к исполнению за  1 квартал 2019 года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</si>
</sst>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26" sqref="A26:XFD27"/>
    </sheetView>
  </sheetViews>
  <sheetFormatPr defaultRowHeight="14.4"/>
  <cols>
    <col min="1" max="1" width="64.33203125" customWidth="1"/>
    <col min="2" max="2" width="12.6640625" style="12" customWidth="1"/>
    <col min="3" max="3" width="18" customWidth="1"/>
    <col min="4" max="4" width="16.6640625" customWidth="1"/>
    <col min="5" max="5" width="18" customWidth="1"/>
    <col min="6" max="6" width="17.21875" customWidth="1"/>
    <col min="7" max="7" width="16.109375" customWidth="1"/>
    <col min="8" max="8" width="11.5546875" customWidth="1"/>
  </cols>
  <sheetData>
    <row r="1" spans="1:13" s="12" customFormat="1" ht="17.399999999999999">
      <c r="A1" s="19" t="s">
        <v>102</v>
      </c>
      <c r="B1" s="19"/>
      <c r="C1" s="19"/>
      <c r="D1" s="19"/>
      <c r="E1" s="19"/>
      <c r="F1" s="19"/>
      <c r="G1" s="19"/>
      <c r="H1" s="19"/>
    </row>
    <row r="2" spans="1:13">
      <c r="H2" s="13" t="s">
        <v>32</v>
      </c>
    </row>
    <row r="3" spans="1:13" s="12" customFormat="1" ht="51.6" customHeight="1">
      <c r="A3" s="21" t="s">
        <v>29</v>
      </c>
      <c r="B3" s="21" t="s">
        <v>36</v>
      </c>
      <c r="C3" s="21" t="s">
        <v>106</v>
      </c>
      <c r="D3" s="21" t="s">
        <v>103</v>
      </c>
      <c r="E3" s="21" t="s">
        <v>105</v>
      </c>
      <c r="F3" s="20" t="s">
        <v>104</v>
      </c>
      <c r="G3" s="20" t="s">
        <v>107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34</v>
      </c>
      <c r="H4" s="16" t="s">
        <v>35</v>
      </c>
      <c r="I4" s="12"/>
    </row>
    <row r="5" spans="1:13" ht="26.4" customHeight="1">
      <c r="A5" s="4" t="s">
        <v>86</v>
      </c>
      <c r="B5" s="17" t="s">
        <v>37</v>
      </c>
      <c r="C5" s="5">
        <f>SUM(C7:C12)+C6</f>
        <v>54087.899999999994</v>
      </c>
      <c r="D5" s="5">
        <f>SUM(D6:D12)</f>
        <v>301827.30000000005</v>
      </c>
      <c r="E5" s="5">
        <f>SUM(E6:E12)</f>
        <v>57666.2</v>
      </c>
      <c r="F5" s="5">
        <f>E5/D5%</f>
        <v>19.105693885211835</v>
      </c>
      <c r="G5" s="5">
        <f>E5-C5</f>
        <v>3578.3000000000029</v>
      </c>
      <c r="H5" s="5">
        <f>E5/C5%</f>
        <v>106.61571257157333</v>
      </c>
      <c r="I5" s="1"/>
      <c r="J5" s="1"/>
      <c r="K5" s="1"/>
      <c r="L5" s="1"/>
      <c r="M5" s="2"/>
    </row>
    <row r="6" spans="1:13" s="3" customFormat="1" ht="43.8" customHeight="1">
      <c r="A6" s="6" t="s">
        <v>30</v>
      </c>
      <c r="B6" s="18" t="s">
        <v>38</v>
      </c>
      <c r="C6" s="10">
        <v>373.5</v>
      </c>
      <c r="D6" s="7">
        <v>2215.6999999999998</v>
      </c>
      <c r="E6" s="7">
        <v>415.3</v>
      </c>
      <c r="F6" s="7">
        <f t="shared" ref="F6:F54" si="0">E6/D6%</f>
        <v>18.743512208331456</v>
      </c>
      <c r="G6" s="10">
        <f t="shared" ref="G6:G54" si="1">E6-C6</f>
        <v>41.800000000000011</v>
      </c>
      <c r="H6" s="7">
        <f t="shared" ref="H6:H54" si="2">E6/C6%</f>
        <v>111.19143239625168</v>
      </c>
      <c r="I6" s="1"/>
      <c r="J6" s="1"/>
      <c r="K6" s="1"/>
      <c r="L6" s="1"/>
      <c r="M6" s="2"/>
    </row>
    <row r="7" spans="1:13" ht="61.8" customHeight="1">
      <c r="A7" s="6" t="s">
        <v>28</v>
      </c>
      <c r="B7" s="18" t="s">
        <v>39</v>
      </c>
      <c r="C7" s="7">
        <v>1736.5</v>
      </c>
      <c r="D7" s="7">
        <v>10193.5</v>
      </c>
      <c r="E7" s="7">
        <v>2203.5</v>
      </c>
      <c r="F7" s="7">
        <f t="shared" si="0"/>
        <v>21.616716535046844</v>
      </c>
      <c r="G7" s="7">
        <f t="shared" si="1"/>
        <v>467</v>
      </c>
      <c r="H7" s="7">
        <f t="shared" si="2"/>
        <v>126.893175928592</v>
      </c>
      <c r="I7" s="2"/>
      <c r="J7" s="2"/>
      <c r="K7" s="2"/>
      <c r="L7" s="2"/>
      <c r="M7" s="2"/>
    </row>
    <row r="8" spans="1:13" ht="70.8" customHeight="1">
      <c r="A8" s="6" t="s">
        <v>27</v>
      </c>
      <c r="B8" s="18" t="s">
        <v>40</v>
      </c>
      <c r="C8" s="7">
        <v>15566.8</v>
      </c>
      <c r="D8" s="7">
        <v>85636.2</v>
      </c>
      <c r="E8" s="7">
        <v>17562.900000000001</v>
      </c>
      <c r="F8" s="7">
        <f t="shared" si="0"/>
        <v>20.508733456178582</v>
      </c>
      <c r="G8" s="7">
        <f t="shared" si="1"/>
        <v>1996.1000000000022</v>
      </c>
      <c r="H8" s="7">
        <f t="shared" si="2"/>
        <v>112.82280237428374</v>
      </c>
      <c r="I8" s="2"/>
      <c r="J8" s="2"/>
      <c r="K8" s="2"/>
      <c r="L8" s="2"/>
      <c r="M8" s="2"/>
    </row>
    <row r="9" spans="1:13" s="12" customFormat="1" ht="28.2" hidden="1" customHeight="1">
      <c r="A9" s="6" t="s">
        <v>80</v>
      </c>
      <c r="B9" s="18" t="s">
        <v>79</v>
      </c>
      <c r="C9" s="7">
        <v>0</v>
      </c>
      <c r="D9" s="7">
        <v>0</v>
      </c>
      <c r="E9" s="7">
        <v>0</v>
      </c>
      <c r="F9" s="7">
        <v>0</v>
      </c>
      <c r="G9" s="7">
        <f t="shared" si="1"/>
        <v>0</v>
      </c>
      <c r="H9" s="7">
        <v>0</v>
      </c>
      <c r="I9" s="2"/>
      <c r="J9" s="2"/>
      <c r="K9" s="2"/>
      <c r="L9" s="2"/>
      <c r="M9" s="2"/>
    </row>
    <row r="10" spans="1:13" ht="59.4" customHeight="1">
      <c r="A10" s="6" t="s">
        <v>26</v>
      </c>
      <c r="B10" s="18" t="s">
        <v>41</v>
      </c>
      <c r="C10" s="7">
        <v>10229.4</v>
      </c>
      <c r="D10" s="7">
        <v>38663.300000000003</v>
      </c>
      <c r="E10" s="7">
        <v>10459.700000000001</v>
      </c>
      <c r="F10" s="7">
        <f t="shared" si="0"/>
        <v>27.053303779035932</v>
      </c>
      <c r="G10" s="7">
        <f t="shared" si="1"/>
        <v>230.30000000000109</v>
      </c>
      <c r="H10" s="7">
        <f t="shared" si="2"/>
        <v>102.25135394060258</v>
      </c>
      <c r="I10" s="2"/>
      <c r="J10" s="2"/>
      <c r="K10" s="2"/>
      <c r="L10" s="2"/>
      <c r="M10" s="2"/>
    </row>
    <row r="11" spans="1:13" ht="27" customHeight="1">
      <c r="A11" s="6" t="s">
        <v>25</v>
      </c>
      <c r="B11" s="18" t="s">
        <v>42</v>
      </c>
      <c r="C11" s="8"/>
      <c r="D11" s="8">
        <v>3767</v>
      </c>
      <c r="E11" s="7"/>
      <c r="F11" s="7">
        <f t="shared" si="0"/>
        <v>0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24</v>
      </c>
      <c r="B12" s="18" t="s">
        <v>43</v>
      </c>
      <c r="C12" s="8">
        <v>26181.7</v>
      </c>
      <c r="D12" s="8">
        <v>161351.6</v>
      </c>
      <c r="E12" s="8">
        <v>27024.799999999999</v>
      </c>
      <c r="F12" s="8">
        <f t="shared" si="0"/>
        <v>16.749012715089282</v>
      </c>
      <c r="G12" s="8">
        <f t="shared" si="1"/>
        <v>843.09999999999854</v>
      </c>
      <c r="H12" s="7">
        <f t="shared" si="2"/>
        <v>103.2201881466826</v>
      </c>
      <c r="I12" s="2"/>
      <c r="J12" s="2"/>
      <c r="K12" s="2"/>
      <c r="L12" s="2"/>
      <c r="M12" s="2"/>
    </row>
    <row r="13" spans="1:13" ht="34.799999999999997" customHeight="1">
      <c r="A13" s="4" t="s">
        <v>81</v>
      </c>
      <c r="B13" s="17" t="s">
        <v>44</v>
      </c>
      <c r="C13" s="5">
        <f>C14</f>
        <v>2502.9</v>
      </c>
      <c r="D13" s="5">
        <f>D14</f>
        <v>14215.6</v>
      </c>
      <c r="E13" s="5">
        <f>E14</f>
        <v>2743</v>
      </c>
      <c r="F13" s="5">
        <f t="shared" si="0"/>
        <v>19.295703311854581</v>
      </c>
      <c r="G13" s="5">
        <f t="shared" si="1"/>
        <v>240.09999999999991</v>
      </c>
      <c r="H13" s="9">
        <f t="shared" si="2"/>
        <v>109.59287226816892</v>
      </c>
      <c r="I13" s="1"/>
      <c r="J13" s="1"/>
      <c r="K13" s="1"/>
      <c r="L13" s="1"/>
      <c r="M13" s="2"/>
    </row>
    <row r="14" spans="1:13" ht="57" customHeight="1">
      <c r="A14" s="6" t="s">
        <v>23</v>
      </c>
      <c r="B14" s="18" t="s">
        <v>45</v>
      </c>
      <c r="C14" s="7">
        <v>2502.9</v>
      </c>
      <c r="D14" s="7">
        <v>14215.6</v>
      </c>
      <c r="E14" s="7">
        <v>2743</v>
      </c>
      <c r="F14" s="7">
        <f t="shared" si="0"/>
        <v>19.295703311854581</v>
      </c>
      <c r="G14" s="7">
        <f t="shared" si="1"/>
        <v>240.09999999999991</v>
      </c>
      <c r="H14" s="7">
        <f t="shared" si="2"/>
        <v>109.59287226816892</v>
      </c>
      <c r="I14" s="2"/>
      <c r="J14" s="2"/>
      <c r="K14" s="2"/>
      <c r="L14" s="2"/>
      <c r="M14" s="2"/>
    </row>
    <row r="15" spans="1:13" ht="18">
      <c r="A15" s="4" t="s">
        <v>82</v>
      </c>
      <c r="B15" s="17" t="s">
        <v>46</v>
      </c>
      <c r="C15" s="5">
        <f>SUM(C16:C20)</f>
        <v>5805</v>
      </c>
      <c r="D15" s="5">
        <f>SUM(D16:D20)</f>
        <v>97327.4</v>
      </c>
      <c r="E15" s="5">
        <f>SUM(E16:E20)</f>
        <v>3060.3999999999996</v>
      </c>
      <c r="F15" s="5">
        <f t="shared" si="0"/>
        <v>3.1444382568526437</v>
      </c>
      <c r="G15" s="5">
        <f t="shared" si="1"/>
        <v>-2744.6000000000004</v>
      </c>
      <c r="H15" s="7">
        <f t="shared" si="2"/>
        <v>52.720068906115415</v>
      </c>
      <c r="I15" s="1"/>
      <c r="J15" s="1"/>
      <c r="K15" s="1"/>
      <c r="L15" s="1"/>
      <c r="M15" s="2"/>
    </row>
    <row r="16" spans="1:13" ht="18">
      <c r="A16" s="6" t="s">
        <v>22</v>
      </c>
      <c r="B16" s="18" t="s">
        <v>47</v>
      </c>
      <c r="C16" s="7">
        <v>0</v>
      </c>
      <c r="D16" s="7">
        <v>375.2</v>
      </c>
      <c r="E16" s="7">
        <v>0</v>
      </c>
      <c r="F16" s="7">
        <f t="shared" si="0"/>
        <v>0</v>
      </c>
      <c r="G16" s="7">
        <f t="shared" si="1"/>
        <v>0</v>
      </c>
      <c r="H16" s="7"/>
      <c r="I16" s="2"/>
      <c r="J16" s="2"/>
      <c r="K16" s="2"/>
      <c r="L16" s="2"/>
      <c r="M16" s="2"/>
    </row>
    <row r="17" spans="1:13" ht="18">
      <c r="A17" s="6" t="s">
        <v>21</v>
      </c>
      <c r="B17" s="18" t="s">
        <v>48</v>
      </c>
      <c r="C17" s="7">
        <v>0</v>
      </c>
      <c r="D17" s="7">
        <v>1017</v>
      </c>
      <c r="E17" s="7">
        <v>0</v>
      </c>
      <c r="F17" s="7">
        <f t="shared" si="0"/>
        <v>0</v>
      </c>
      <c r="G17" s="7">
        <f t="shared" si="1"/>
        <v>0</v>
      </c>
      <c r="H17" s="7">
        <v>0</v>
      </c>
      <c r="I17" s="2"/>
      <c r="J17" s="2"/>
      <c r="K17" s="2"/>
      <c r="L17" s="2"/>
      <c r="M17" s="2"/>
    </row>
    <row r="18" spans="1:13" s="11" customFormat="1" ht="18">
      <c r="A18" s="6" t="s">
        <v>31</v>
      </c>
      <c r="B18" s="18" t="s">
        <v>49</v>
      </c>
      <c r="C18" s="7">
        <v>0</v>
      </c>
      <c r="D18" s="7">
        <v>350</v>
      </c>
      <c r="E18" s="7">
        <v>0</v>
      </c>
      <c r="F18" s="7">
        <f t="shared" si="0"/>
        <v>0</v>
      </c>
      <c r="G18" s="7">
        <f t="shared" si="1"/>
        <v>0</v>
      </c>
      <c r="H18" s="7">
        <v>0</v>
      </c>
      <c r="I18" s="2"/>
      <c r="J18" s="2"/>
      <c r="K18" s="2"/>
      <c r="L18" s="2"/>
      <c r="M18" s="2"/>
    </row>
    <row r="19" spans="1:13" ht="18">
      <c r="A19" s="6" t="s">
        <v>20</v>
      </c>
      <c r="B19" s="18" t="s">
        <v>50</v>
      </c>
      <c r="C19" s="7">
        <v>1736.2</v>
      </c>
      <c r="D19" s="7">
        <v>83214.8</v>
      </c>
      <c r="E19" s="7">
        <v>1416.3</v>
      </c>
      <c r="F19" s="7">
        <f t="shared" si="0"/>
        <v>1.7019808976287871</v>
      </c>
      <c r="G19" s="7">
        <f t="shared" si="1"/>
        <v>-319.90000000000009</v>
      </c>
      <c r="H19" s="7">
        <f t="shared" si="2"/>
        <v>81.574703375187184</v>
      </c>
      <c r="I19" s="2"/>
      <c r="J19" s="2"/>
      <c r="K19" s="2"/>
      <c r="L19" s="2"/>
      <c r="M19" s="2"/>
    </row>
    <row r="20" spans="1:13" ht="18">
      <c r="A20" s="6" t="s">
        <v>19</v>
      </c>
      <c r="B20" s="18" t="s">
        <v>51</v>
      </c>
      <c r="C20" s="7">
        <v>4068.8</v>
      </c>
      <c r="D20" s="7">
        <v>12370.4</v>
      </c>
      <c r="E20" s="7">
        <v>1644.1</v>
      </c>
      <c r="F20" s="7">
        <f t="shared" si="0"/>
        <v>13.290596908749919</v>
      </c>
      <c r="G20" s="7">
        <f t="shared" si="1"/>
        <v>-2424.7000000000003</v>
      </c>
      <c r="H20" s="7">
        <f t="shared" si="2"/>
        <v>40.407491152182459</v>
      </c>
      <c r="I20" s="2"/>
      <c r="J20" s="2"/>
      <c r="K20" s="2"/>
      <c r="L20" s="2"/>
      <c r="M20" s="2"/>
    </row>
    <row r="21" spans="1:13" ht="34.799999999999997">
      <c r="A21" s="4" t="s">
        <v>83</v>
      </c>
      <c r="B21" s="17" t="s">
        <v>52</v>
      </c>
      <c r="C21" s="5">
        <f>C22+C23+C24+C25</f>
        <v>4724.1000000000004</v>
      </c>
      <c r="D21" s="5">
        <f>D22+D23+D24+D25</f>
        <v>112541.29999999999</v>
      </c>
      <c r="E21" s="5">
        <f>E22+E23+E24+E25</f>
        <v>6350.2000000000007</v>
      </c>
      <c r="F21" s="5">
        <f t="shared" si="0"/>
        <v>5.6425507791361946</v>
      </c>
      <c r="G21" s="5">
        <f t="shared" si="1"/>
        <v>1626.1000000000004</v>
      </c>
      <c r="H21" s="5">
        <f t="shared" si="2"/>
        <v>134.42137126648461</v>
      </c>
      <c r="I21" s="1"/>
      <c r="J21" s="1"/>
      <c r="K21" s="1"/>
      <c r="L21" s="1"/>
      <c r="M21" s="2"/>
    </row>
    <row r="22" spans="1:13" ht="18">
      <c r="A22" s="6" t="s">
        <v>18</v>
      </c>
      <c r="B22" s="18" t="s">
        <v>53</v>
      </c>
      <c r="C22" s="7">
        <v>788.7</v>
      </c>
      <c r="D22" s="7">
        <v>85283.4</v>
      </c>
      <c r="E22" s="7">
        <v>2144.4</v>
      </c>
      <c r="F22" s="7">
        <f t="shared" si="0"/>
        <v>2.51444009033411</v>
      </c>
      <c r="G22" s="7">
        <f t="shared" si="1"/>
        <v>1355.7</v>
      </c>
      <c r="H22" s="7">
        <f t="shared" si="2"/>
        <v>271.89045264359072</v>
      </c>
      <c r="I22" s="2"/>
      <c r="J22" s="2"/>
      <c r="K22" s="2"/>
      <c r="L22" s="2"/>
      <c r="M22" s="2"/>
    </row>
    <row r="23" spans="1:13" ht="18">
      <c r="A23" s="6" t="s">
        <v>17</v>
      </c>
      <c r="B23" s="18" t="s">
        <v>54</v>
      </c>
      <c r="C23" s="7">
        <v>4</v>
      </c>
      <c r="D23" s="7">
        <v>3887.7</v>
      </c>
      <c r="E23" s="7">
        <v>0</v>
      </c>
      <c r="F23" s="7">
        <f t="shared" si="0"/>
        <v>0</v>
      </c>
      <c r="G23" s="7">
        <f t="shared" si="1"/>
        <v>-4</v>
      </c>
      <c r="H23" s="7">
        <f t="shared" si="2"/>
        <v>0</v>
      </c>
      <c r="I23" s="2"/>
      <c r="J23" s="2"/>
      <c r="K23" s="2"/>
      <c r="L23" s="2"/>
      <c r="M23" s="2"/>
    </row>
    <row r="24" spans="1:13" ht="18" hidden="1">
      <c r="A24" s="6" t="s">
        <v>16</v>
      </c>
      <c r="B24" s="18" t="s">
        <v>55</v>
      </c>
      <c r="C24" s="7">
        <v>0</v>
      </c>
      <c r="D24" s="7">
        <v>0</v>
      </c>
      <c r="E24" s="7">
        <v>0</v>
      </c>
      <c r="F24" s="7">
        <v>0</v>
      </c>
      <c r="G24" s="7">
        <f t="shared" si="1"/>
        <v>0</v>
      </c>
      <c r="H24" s="7">
        <v>0</v>
      </c>
      <c r="I24" s="2"/>
      <c r="J24" s="2"/>
      <c r="K24" s="2"/>
      <c r="L24" s="2"/>
      <c r="M24" s="2"/>
    </row>
    <row r="25" spans="1:13" ht="36">
      <c r="A25" s="6" t="s">
        <v>15</v>
      </c>
      <c r="B25" s="18" t="s">
        <v>56</v>
      </c>
      <c r="C25" s="7">
        <v>3931.4</v>
      </c>
      <c r="D25" s="7">
        <v>23370.2</v>
      </c>
      <c r="E25" s="7">
        <v>4205.8</v>
      </c>
      <c r="F25" s="7">
        <f>E25/D25%</f>
        <v>17.996422794841294</v>
      </c>
      <c r="G25" s="7">
        <f t="shared" si="1"/>
        <v>274.40000000000009</v>
      </c>
      <c r="H25" s="7">
        <f t="shared" si="2"/>
        <v>106.97970188736838</v>
      </c>
      <c r="I25" s="2"/>
      <c r="J25" s="2"/>
      <c r="K25" s="2"/>
      <c r="L25" s="2"/>
      <c r="M25" s="2"/>
    </row>
    <row r="26" spans="1:13" s="12" customFormat="1" ht="18" hidden="1">
      <c r="A26" s="4" t="s">
        <v>99</v>
      </c>
      <c r="B26" s="17" t="s">
        <v>98</v>
      </c>
      <c r="C26" s="5">
        <f>C27</f>
        <v>0</v>
      </c>
      <c r="D26" s="5">
        <f>D27</f>
        <v>0</v>
      </c>
      <c r="E26" s="5">
        <f t="shared" ref="E26" si="3">E27</f>
        <v>0</v>
      </c>
      <c r="F26" s="7"/>
      <c r="G26" s="9">
        <f t="shared" si="1"/>
        <v>0</v>
      </c>
      <c r="H26" s="7"/>
      <c r="I26" s="1"/>
      <c r="J26" s="1"/>
      <c r="K26" s="1"/>
      <c r="L26" s="1"/>
      <c r="M26" s="2"/>
    </row>
    <row r="27" spans="1:13" s="12" customFormat="1" ht="27.6" hidden="1" customHeight="1">
      <c r="A27" s="6" t="s">
        <v>101</v>
      </c>
      <c r="B27" s="18" t="s">
        <v>100</v>
      </c>
      <c r="C27" s="7">
        <v>0</v>
      </c>
      <c r="D27" s="7">
        <v>0</v>
      </c>
      <c r="E27" s="7">
        <v>0</v>
      </c>
      <c r="F27" s="7"/>
      <c r="G27" s="7">
        <f t="shared" si="1"/>
        <v>0</v>
      </c>
      <c r="H27" s="7"/>
      <c r="I27" s="2"/>
      <c r="J27" s="2"/>
      <c r="K27" s="2"/>
      <c r="L27" s="2"/>
      <c r="M27" s="2"/>
    </row>
    <row r="28" spans="1:13" ht="17.399999999999999">
      <c r="A28" s="4" t="s">
        <v>84</v>
      </c>
      <c r="B28" s="17" t="s">
        <v>57</v>
      </c>
      <c r="C28" s="5">
        <f>SUM(C29:C34)</f>
        <v>403840.80000000005</v>
      </c>
      <c r="D28" s="5">
        <f>SUM(D29:D34)</f>
        <v>2278771.4000000004</v>
      </c>
      <c r="E28" s="5">
        <f>SUM(E29:E34)</f>
        <v>426228.90000000008</v>
      </c>
      <c r="F28" s="5">
        <f t="shared" si="0"/>
        <v>18.704329008166418</v>
      </c>
      <c r="G28" s="5">
        <f t="shared" si="1"/>
        <v>22388.100000000035</v>
      </c>
      <c r="H28" s="5">
        <f t="shared" si="2"/>
        <v>105.54379349486234</v>
      </c>
      <c r="I28" s="1"/>
      <c r="J28" s="1"/>
      <c r="K28" s="1"/>
      <c r="L28" s="1"/>
      <c r="M28" s="2"/>
    </row>
    <row r="29" spans="1:13" ht="18">
      <c r="A29" s="6" t="s">
        <v>14</v>
      </c>
      <c r="B29" s="18" t="s">
        <v>58</v>
      </c>
      <c r="C29" s="7">
        <v>147827.1</v>
      </c>
      <c r="D29" s="7">
        <v>808939</v>
      </c>
      <c r="E29" s="7">
        <v>154939.1</v>
      </c>
      <c r="F29" s="7">
        <f t="shared" si="0"/>
        <v>19.153372503983611</v>
      </c>
      <c r="G29" s="7">
        <f t="shared" si="1"/>
        <v>7112</v>
      </c>
      <c r="H29" s="7">
        <f t="shared" si="2"/>
        <v>104.81102585385224</v>
      </c>
      <c r="I29" s="2"/>
      <c r="J29" s="2"/>
      <c r="K29" s="2"/>
      <c r="L29" s="2"/>
      <c r="M29" s="2"/>
    </row>
    <row r="30" spans="1:13" ht="18">
      <c r="A30" s="6" t="s">
        <v>13</v>
      </c>
      <c r="B30" s="18" t="s">
        <v>59</v>
      </c>
      <c r="C30" s="7">
        <v>213023.6</v>
      </c>
      <c r="D30" s="7">
        <v>1219762.2</v>
      </c>
      <c r="E30" s="7">
        <v>224654.7</v>
      </c>
      <c r="F30" s="7">
        <f t="shared" si="0"/>
        <v>18.417909654849119</v>
      </c>
      <c r="G30" s="7">
        <f t="shared" si="1"/>
        <v>11631.100000000006</v>
      </c>
      <c r="H30" s="7">
        <f t="shared" si="2"/>
        <v>105.46000537029701</v>
      </c>
      <c r="I30" s="2"/>
      <c r="J30" s="2"/>
      <c r="K30" s="2"/>
      <c r="L30" s="2"/>
      <c r="M30" s="2"/>
    </row>
    <row r="31" spans="1:13" s="12" customFormat="1" ht="18" customHeight="1">
      <c r="A31" s="6" t="s">
        <v>93</v>
      </c>
      <c r="B31" s="18" t="s">
        <v>92</v>
      </c>
      <c r="C31" s="7">
        <v>24025.4</v>
      </c>
      <c r="D31" s="7">
        <v>117761.5</v>
      </c>
      <c r="E31" s="7">
        <v>26748.400000000001</v>
      </c>
      <c r="F31" s="7">
        <f t="shared" si="0"/>
        <v>22.714044912811065</v>
      </c>
      <c r="G31" s="7">
        <f t="shared" si="1"/>
        <v>2723</v>
      </c>
      <c r="H31" s="7">
        <f t="shared" si="2"/>
        <v>111.33383835440824</v>
      </c>
      <c r="I31" s="2"/>
      <c r="J31" s="2"/>
      <c r="K31" s="2"/>
      <c r="L31" s="2"/>
      <c r="M31" s="2"/>
    </row>
    <row r="32" spans="1:13" s="12" customFormat="1" ht="33" hidden="1" customHeight="1">
      <c r="A32" s="6" t="s">
        <v>97</v>
      </c>
      <c r="B32" s="18" t="s">
        <v>96</v>
      </c>
      <c r="C32" s="7"/>
      <c r="D32" s="7"/>
      <c r="E32" s="7"/>
      <c r="F32" s="7"/>
      <c r="G32" s="7">
        <f t="shared" si="1"/>
        <v>0</v>
      </c>
      <c r="H32" s="7"/>
      <c r="I32" s="2"/>
      <c r="J32" s="2"/>
      <c r="K32" s="2"/>
      <c r="L32" s="2"/>
      <c r="M32" s="2"/>
    </row>
    <row r="33" spans="1:13" ht="18">
      <c r="A33" s="6" t="s">
        <v>12</v>
      </c>
      <c r="B33" s="18" t="s">
        <v>60</v>
      </c>
      <c r="C33" s="7">
        <v>1338.5</v>
      </c>
      <c r="D33" s="7">
        <v>34826.699999999997</v>
      </c>
      <c r="E33" s="7">
        <v>1570.2</v>
      </c>
      <c r="F33" s="7">
        <f t="shared" si="0"/>
        <v>4.5086097735358219</v>
      </c>
      <c r="G33" s="7">
        <f t="shared" si="1"/>
        <v>231.70000000000005</v>
      </c>
      <c r="H33" s="7">
        <f t="shared" si="2"/>
        <v>117.31042211430706</v>
      </c>
      <c r="I33" s="2"/>
      <c r="J33" s="2"/>
      <c r="K33" s="2"/>
      <c r="L33" s="2"/>
      <c r="M33" s="2"/>
    </row>
    <row r="34" spans="1:13" ht="18">
      <c r="A34" s="6" t="s">
        <v>11</v>
      </c>
      <c r="B34" s="18" t="s">
        <v>61</v>
      </c>
      <c r="C34" s="7">
        <v>17626.2</v>
      </c>
      <c r="D34" s="7">
        <v>97482</v>
      </c>
      <c r="E34" s="7">
        <v>18316.5</v>
      </c>
      <c r="F34" s="7">
        <f t="shared" si="0"/>
        <v>18.789622699575304</v>
      </c>
      <c r="G34" s="7">
        <f t="shared" si="1"/>
        <v>690.29999999999927</v>
      </c>
      <c r="H34" s="7">
        <f t="shared" si="2"/>
        <v>103.91632910099737</v>
      </c>
      <c r="I34" s="2"/>
      <c r="J34" s="2"/>
      <c r="K34" s="2"/>
      <c r="L34" s="2"/>
      <c r="M34" s="2"/>
    </row>
    <row r="35" spans="1:13" ht="17.399999999999999">
      <c r="A35" s="4" t="s">
        <v>85</v>
      </c>
      <c r="B35" s="17" t="s">
        <v>62</v>
      </c>
      <c r="C35" s="5">
        <f>C36+C37</f>
        <v>8516.6</v>
      </c>
      <c r="D35" s="5">
        <f>D36+D37</f>
        <v>78814.100000000006</v>
      </c>
      <c r="E35" s="5">
        <f>E36+E37</f>
        <v>18350</v>
      </c>
      <c r="F35" s="5">
        <f t="shared" si="0"/>
        <v>23.282635975034921</v>
      </c>
      <c r="G35" s="5">
        <f t="shared" si="1"/>
        <v>9833.4</v>
      </c>
      <c r="H35" s="5">
        <f t="shared" si="2"/>
        <v>215.46156917079585</v>
      </c>
      <c r="I35" s="1"/>
      <c r="J35" s="1"/>
      <c r="K35" s="1"/>
      <c r="L35" s="1"/>
      <c r="M35" s="2"/>
    </row>
    <row r="36" spans="1:13" ht="18">
      <c r="A36" s="6" t="s">
        <v>10</v>
      </c>
      <c r="B36" s="18" t="s">
        <v>63</v>
      </c>
      <c r="C36" s="7">
        <v>4416.3</v>
      </c>
      <c r="D36" s="7">
        <v>56514.6</v>
      </c>
      <c r="E36" s="7">
        <v>13545.5</v>
      </c>
      <c r="F36" s="7">
        <f t="shared" si="0"/>
        <v>23.968142745414461</v>
      </c>
      <c r="G36" s="7">
        <f t="shared" si="1"/>
        <v>9129.2000000000007</v>
      </c>
      <c r="H36" s="7">
        <f t="shared" si="2"/>
        <v>306.71602925525889</v>
      </c>
      <c r="I36" s="2"/>
      <c r="J36" s="2"/>
      <c r="K36" s="2"/>
      <c r="L36" s="2"/>
      <c r="M36" s="2"/>
    </row>
    <row r="37" spans="1:13" ht="18">
      <c r="A37" s="6" t="s">
        <v>9</v>
      </c>
      <c r="B37" s="18" t="s">
        <v>64</v>
      </c>
      <c r="C37" s="7">
        <v>4100.3</v>
      </c>
      <c r="D37" s="7">
        <v>22299.5</v>
      </c>
      <c r="E37" s="7">
        <v>4804.5</v>
      </c>
      <c r="F37" s="7">
        <f t="shared" si="0"/>
        <v>21.545326128388528</v>
      </c>
      <c r="G37" s="7">
        <f t="shared" si="1"/>
        <v>704.19999999999982</v>
      </c>
      <c r="H37" s="7">
        <f t="shared" si="2"/>
        <v>117.17435309611491</v>
      </c>
      <c r="I37" s="2"/>
      <c r="J37" s="2"/>
      <c r="K37" s="2"/>
      <c r="L37" s="2"/>
      <c r="M37" s="2"/>
    </row>
    <row r="38" spans="1:13" ht="29.4" customHeight="1">
      <c r="A38" s="4" t="s">
        <v>87</v>
      </c>
      <c r="B38" s="17" t="s">
        <v>65</v>
      </c>
      <c r="C38" s="5">
        <f>C39+C40+C41+C42</f>
        <v>50706.2</v>
      </c>
      <c r="D38" s="5">
        <f>D39+D40+D41+D42</f>
        <v>156286.70000000001</v>
      </c>
      <c r="E38" s="5">
        <f>E39+E40+E41+E42</f>
        <v>51305.3</v>
      </c>
      <c r="F38" s="5">
        <f t="shared" si="0"/>
        <v>32.82768143418474</v>
      </c>
      <c r="G38" s="5">
        <f t="shared" si="1"/>
        <v>599.10000000000582</v>
      </c>
      <c r="H38" s="5">
        <f t="shared" si="2"/>
        <v>101.18151231999244</v>
      </c>
      <c r="I38" s="1"/>
      <c r="J38" s="1"/>
      <c r="K38" s="1"/>
      <c r="L38" s="1"/>
      <c r="M38" s="2"/>
    </row>
    <row r="39" spans="1:13" ht="18">
      <c r="A39" s="6" t="s">
        <v>8</v>
      </c>
      <c r="B39" s="18" t="s">
        <v>66</v>
      </c>
      <c r="C39" s="7">
        <v>1476.2</v>
      </c>
      <c r="D39" s="7">
        <v>7305.2</v>
      </c>
      <c r="E39" s="7">
        <v>1610.9</v>
      </c>
      <c r="F39" s="7">
        <f t="shared" si="0"/>
        <v>22.051415430104587</v>
      </c>
      <c r="G39" s="7">
        <f t="shared" si="1"/>
        <v>134.70000000000005</v>
      </c>
      <c r="H39" s="7">
        <f t="shared" si="2"/>
        <v>109.12477984013006</v>
      </c>
      <c r="I39" s="2"/>
      <c r="J39" s="2"/>
      <c r="K39" s="2"/>
      <c r="L39" s="2"/>
      <c r="M39" s="2"/>
    </row>
    <row r="40" spans="1:13" ht="18">
      <c r="A40" s="6" t="s">
        <v>7</v>
      </c>
      <c r="B40" s="18" t="s">
        <v>67</v>
      </c>
      <c r="C40" s="7">
        <v>36028.699999999997</v>
      </c>
      <c r="D40" s="7">
        <v>83178.5</v>
      </c>
      <c r="E40" s="7">
        <v>37726</v>
      </c>
      <c r="F40" s="7">
        <f t="shared" si="0"/>
        <v>45.355470464122341</v>
      </c>
      <c r="G40" s="7">
        <f t="shared" si="1"/>
        <v>1697.3000000000029</v>
      </c>
      <c r="H40" s="7">
        <f t="shared" si="2"/>
        <v>104.71096653501237</v>
      </c>
      <c r="I40" s="2"/>
      <c r="J40" s="2"/>
      <c r="K40" s="2"/>
      <c r="L40" s="2"/>
      <c r="M40" s="2"/>
    </row>
    <row r="41" spans="1:13" ht="18">
      <c r="A41" s="6" t="s">
        <v>6</v>
      </c>
      <c r="B41" s="18" t="s">
        <v>68</v>
      </c>
      <c r="C41" s="7">
        <v>13201.3</v>
      </c>
      <c r="D41" s="7">
        <v>65803</v>
      </c>
      <c r="E41" s="7">
        <v>11968.4</v>
      </c>
      <c r="F41" s="7">
        <f t="shared" si="0"/>
        <v>18.188228500220355</v>
      </c>
      <c r="G41" s="7">
        <f t="shared" si="1"/>
        <v>-1232.8999999999996</v>
      </c>
      <c r="H41" s="7">
        <f t="shared" si="2"/>
        <v>90.660768257671592</v>
      </c>
      <c r="I41" s="2"/>
      <c r="J41" s="2"/>
      <c r="K41" s="2"/>
      <c r="L41" s="2"/>
      <c r="M41" s="2"/>
    </row>
    <row r="42" spans="1:13" ht="18" hidden="1">
      <c r="A42" s="6" t="s">
        <v>5</v>
      </c>
      <c r="B42" s="18" t="s">
        <v>69</v>
      </c>
      <c r="C42" s="7">
        <v>0</v>
      </c>
      <c r="D42" s="7"/>
      <c r="E42" s="7"/>
      <c r="F42" s="7"/>
      <c r="G42" s="7">
        <f t="shared" si="1"/>
        <v>0</v>
      </c>
      <c r="H42" s="7"/>
      <c r="I42" s="2"/>
      <c r="J42" s="2"/>
      <c r="K42" s="2"/>
      <c r="L42" s="2"/>
      <c r="M42" s="2"/>
    </row>
    <row r="43" spans="1:13" ht="33" customHeight="1">
      <c r="A43" s="4" t="s">
        <v>88</v>
      </c>
      <c r="B43" s="17" t="s">
        <v>70</v>
      </c>
      <c r="C43" s="5">
        <f>C44+C45</f>
        <v>22277.9</v>
      </c>
      <c r="D43" s="5">
        <f>D44+D45</f>
        <v>118588.8</v>
      </c>
      <c r="E43" s="5">
        <f>E44+E45</f>
        <v>26672.6</v>
      </c>
      <c r="F43" s="5">
        <f t="shared" si="0"/>
        <v>22.491668690466554</v>
      </c>
      <c r="G43" s="5">
        <f t="shared" si="1"/>
        <v>4394.6999999999971</v>
      </c>
      <c r="H43" s="5">
        <f t="shared" si="2"/>
        <v>119.72672469128597</v>
      </c>
      <c r="I43" s="1"/>
      <c r="J43" s="1"/>
      <c r="K43" s="1"/>
      <c r="L43" s="1"/>
      <c r="M43" s="2"/>
    </row>
    <row r="44" spans="1:13" s="12" customFormat="1" ht="25.2" customHeight="1">
      <c r="A44" s="6" t="s">
        <v>95</v>
      </c>
      <c r="B44" s="18" t="s">
        <v>94</v>
      </c>
      <c r="C44" s="7">
        <v>21500.9</v>
      </c>
      <c r="D44" s="7">
        <v>115093.3</v>
      </c>
      <c r="E44" s="7">
        <v>25918</v>
      </c>
      <c r="F44" s="7">
        <f t="shared" si="0"/>
        <v>22.519121443211723</v>
      </c>
      <c r="G44" s="7">
        <f t="shared" si="1"/>
        <v>4417.0999999999985</v>
      </c>
      <c r="H44" s="7">
        <f t="shared" si="2"/>
        <v>120.54379119013622</v>
      </c>
      <c r="I44" s="2"/>
      <c r="J44" s="2"/>
      <c r="K44" s="2"/>
      <c r="L44" s="2"/>
      <c r="M44" s="2"/>
    </row>
    <row r="45" spans="1:13" ht="25.2" customHeight="1">
      <c r="A45" s="6" t="s">
        <v>4</v>
      </c>
      <c r="B45" s="18" t="s">
        <v>71</v>
      </c>
      <c r="C45" s="7">
        <v>777</v>
      </c>
      <c r="D45" s="7">
        <v>3495.5</v>
      </c>
      <c r="E45" s="7">
        <v>754.6</v>
      </c>
      <c r="F45" s="7">
        <f t="shared" si="0"/>
        <v>21.587755685881849</v>
      </c>
      <c r="G45" s="7">
        <f t="shared" si="1"/>
        <v>-22.399999999999977</v>
      </c>
      <c r="H45" s="7">
        <f t="shared" si="2"/>
        <v>97.117117117117132</v>
      </c>
      <c r="I45" s="2"/>
      <c r="J45" s="2"/>
      <c r="K45" s="2"/>
      <c r="L45" s="2"/>
      <c r="M45" s="2"/>
    </row>
    <row r="46" spans="1:13" ht="27" customHeight="1">
      <c r="A46" s="4" t="s">
        <v>89</v>
      </c>
      <c r="B46" s="17" t="s">
        <v>72</v>
      </c>
      <c r="C46" s="5">
        <f>C47</f>
        <v>1328.6</v>
      </c>
      <c r="D46" s="5">
        <f>D47</f>
        <v>3736.2</v>
      </c>
      <c r="E46" s="5">
        <f>E47</f>
        <v>934.1</v>
      </c>
      <c r="F46" s="5">
        <f t="shared" si="0"/>
        <v>25.00133825812323</v>
      </c>
      <c r="G46" s="5">
        <f t="shared" si="1"/>
        <v>-394.49999999999989</v>
      </c>
      <c r="H46" s="5">
        <f t="shared" si="2"/>
        <v>70.307090170103876</v>
      </c>
      <c r="I46" s="1"/>
      <c r="J46" s="1"/>
      <c r="K46" s="1"/>
      <c r="L46" s="1"/>
      <c r="M46" s="2"/>
    </row>
    <row r="47" spans="1:13" ht="18">
      <c r="A47" s="6" t="s">
        <v>3</v>
      </c>
      <c r="B47" s="18" t="s">
        <v>73</v>
      </c>
      <c r="C47" s="7">
        <v>1328.6</v>
      </c>
      <c r="D47" s="7">
        <v>3736.2</v>
      </c>
      <c r="E47" s="7">
        <v>934.1</v>
      </c>
      <c r="F47" s="7">
        <f t="shared" si="0"/>
        <v>25.00133825812323</v>
      </c>
      <c r="G47" s="7">
        <f t="shared" si="1"/>
        <v>-394.49999999999989</v>
      </c>
      <c r="H47" s="7">
        <f t="shared" si="2"/>
        <v>70.307090170103876</v>
      </c>
      <c r="I47" s="2"/>
      <c r="J47" s="2"/>
      <c r="K47" s="2"/>
      <c r="L47" s="2"/>
      <c r="M47" s="2"/>
    </row>
    <row r="48" spans="1:13" ht="44.4" customHeight="1">
      <c r="A48" s="4" t="s">
        <v>90</v>
      </c>
      <c r="B48" s="17" t="s">
        <v>74</v>
      </c>
      <c r="C48" s="5">
        <f>C49</f>
        <v>4714.8999999999996</v>
      </c>
      <c r="D48" s="5">
        <f>D49</f>
        <v>54445.7</v>
      </c>
      <c r="E48" s="5">
        <f>E49</f>
        <v>6058.4</v>
      </c>
      <c r="F48" s="5">
        <f t="shared" si="0"/>
        <v>11.127416857529612</v>
      </c>
      <c r="G48" s="5">
        <f t="shared" si="1"/>
        <v>1343.5</v>
      </c>
      <c r="H48" s="5">
        <f t="shared" si="2"/>
        <v>128.49477189335937</v>
      </c>
      <c r="I48" s="1"/>
      <c r="J48" s="1"/>
      <c r="K48" s="1"/>
      <c r="L48" s="1"/>
      <c r="M48" s="2"/>
    </row>
    <row r="49" spans="1:13" ht="49.8" customHeight="1">
      <c r="A49" s="6" t="s">
        <v>2</v>
      </c>
      <c r="B49" s="18" t="s">
        <v>75</v>
      </c>
      <c r="C49" s="7">
        <v>4714.8999999999996</v>
      </c>
      <c r="D49" s="7">
        <v>54445.7</v>
      </c>
      <c r="E49" s="7">
        <v>6058.4</v>
      </c>
      <c r="F49" s="7">
        <f t="shared" si="0"/>
        <v>11.127416857529612</v>
      </c>
      <c r="G49" s="7">
        <f t="shared" si="1"/>
        <v>1343.5</v>
      </c>
      <c r="H49" s="7">
        <f t="shared" si="2"/>
        <v>128.49477189335937</v>
      </c>
      <c r="I49" s="2"/>
      <c r="J49" s="2"/>
      <c r="K49" s="2"/>
      <c r="L49" s="2"/>
      <c r="M49" s="2"/>
    </row>
    <row r="50" spans="1:13" ht="57.6" customHeight="1">
      <c r="A50" s="4" t="s">
        <v>91</v>
      </c>
      <c r="B50" s="17" t="s">
        <v>76</v>
      </c>
      <c r="C50" s="5">
        <f>C51+C52+C53</f>
        <v>10363.1</v>
      </c>
      <c r="D50" s="5">
        <f t="shared" ref="D50:E50" si="4">D51+D52+D53</f>
        <v>10313.5</v>
      </c>
      <c r="E50" s="5">
        <f t="shared" si="4"/>
        <v>2605.6999999999998</v>
      </c>
      <c r="F50" s="5">
        <f t="shared" si="0"/>
        <v>25.264944005429772</v>
      </c>
      <c r="G50" s="5">
        <f>E50-C50</f>
        <v>-7757.4000000000005</v>
      </c>
      <c r="H50" s="5">
        <f t="shared" si="2"/>
        <v>25.144020611593053</v>
      </c>
      <c r="I50" s="1"/>
      <c r="J50" s="1"/>
      <c r="K50" s="1"/>
      <c r="L50" s="1"/>
      <c r="M50" s="2"/>
    </row>
    <row r="51" spans="1:13" ht="54">
      <c r="A51" s="6" t="s">
        <v>1</v>
      </c>
      <c r="B51" s="18" t="s">
        <v>77</v>
      </c>
      <c r="C51" s="7">
        <v>2352</v>
      </c>
      <c r="D51" s="7">
        <v>10278.799999999999</v>
      </c>
      <c r="E51" s="7">
        <v>2571</v>
      </c>
      <c r="F51" s="7">
        <f t="shared" si="0"/>
        <v>25.012647390746004</v>
      </c>
      <c r="G51" s="7">
        <f t="shared" si="1"/>
        <v>219</v>
      </c>
      <c r="H51" s="7">
        <f t="shared" si="2"/>
        <v>109.31122448979592</v>
      </c>
      <c r="I51" s="2"/>
      <c r="J51" s="2"/>
      <c r="K51" s="2"/>
      <c r="L51" s="2"/>
      <c r="M51" s="2"/>
    </row>
    <row r="52" spans="1:13" ht="54" hidden="1">
      <c r="A52" s="6" t="s">
        <v>0</v>
      </c>
      <c r="B52" s="18" t="s">
        <v>78</v>
      </c>
      <c r="C52" s="7"/>
      <c r="D52" s="7"/>
      <c r="E52" s="7"/>
      <c r="F52" s="7" t="e">
        <f t="shared" si="0"/>
        <v>#DIV/0!</v>
      </c>
      <c r="G52" s="7">
        <f t="shared" si="1"/>
        <v>0</v>
      </c>
      <c r="H52" s="7" t="e">
        <f t="shared" si="2"/>
        <v>#DIV/0!</v>
      </c>
      <c r="I52" s="2"/>
      <c r="J52" s="2"/>
      <c r="K52" s="2"/>
      <c r="L52" s="2"/>
      <c r="M52" s="2"/>
    </row>
    <row r="53" spans="1:13" s="12" customFormat="1" ht="54.6" customHeight="1">
      <c r="A53" s="6" t="s">
        <v>0</v>
      </c>
      <c r="B53" s="18" t="s">
        <v>78</v>
      </c>
      <c r="C53" s="7">
        <v>8011.1</v>
      </c>
      <c r="D53" s="7">
        <v>34.700000000000003</v>
      </c>
      <c r="E53" s="7">
        <v>34.700000000000003</v>
      </c>
      <c r="F53" s="7">
        <f t="shared" si="0"/>
        <v>100</v>
      </c>
      <c r="G53" s="7">
        <f t="shared" si="1"/>
        <v>-7976.4000000000005</v>
      </c>
      <c r="H53" s="7">
        <f t="shared" si="2"/>
        <v>0.43314900575451565</v>
      </c>
      <c r="I53" s="2"/>
      <c r="J53" s="2"/>
      <c r="K53" s="2"/>
      <c r="L53" s="2"/>
      <c r="M53" s="2"/>
    </row>
    <row r="54" spans="1:13" ht="17.399999999999999">
      <c r="A54" s="14" t="s">
        <v>33</v>
      </c>
      <c r="B54" s="17"/>
      <c r="C54" s="9">
        <f>C5+C13+C15+C21+C28+C35+C38+C43+C46+C48+C50+C26</f>
        <v>568868</v>
      </c>
      <c r="D54" s="9">
        <f>D5+D13+D15+D21+D28+D35+D38+D43+D46+D48+D50+D26</f>
        <v>3226868.0000000009</v>
      </c>
      <c r="E54" s="9">
        <f>E5+E13+E15+E21+E28+E35+E38+E43+E46+E48+E50+E26</f>
        <v>601974.80000000005</v>
      </c>
      <c r="F54" s="9">
        <f t="shared" si="0"/>
        <v>18.655079786343908</v>
      </c>
      <c r="G54" s="9">
        <f t="shared" si="1"/>
        <v>33106.800000000047</v>
      </c>
      <c r="H54" s="9">
        <f t="shared" si="2"/>
        <v>105.81976838212029</v>
      </c>
      <c r="I54" s="2"/>
      <c r="J54" s="2"/>
      <c r="K54" s="2"/>
      <c r="L54" s="2"/>
      <c r="M54" s="2"/>
    </row>
    <row r="55" spans="1: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2020-04-07T08:48:38Z</cp:lastPrinted>
  <dcterms:created xsi:type="dcterms:W3CDTF">2016-08-16T06:24:10Z</dcterms:created>
  <dcterms:modified xsi:type="dcterms:W3CDTF">2020-04-07T08:48:39Z</dcterms:modified>
</cp:coreProperties>
</file>