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лей" sheetId="4" r:id="rId2"/>
    <sheet name="рублей" sheetId="2" state="hidden" r:id="rId3"/>
  </sheets>
  <definedNames>
    <definedName name="_xlnm.Print_Titles" localSheetId="0">' руб'!$7:$8</definedName>
    <definedName name="_xlnm.Print_Titles" localSheetId="1">'тыс. рублей'!$7:$8</definedName>
    <definedName name="_xlnm.Print_Area" localSheetId="0">' руб'!$A$1:$E$73</definedName>
    <definedName name="_xlnm.Print_Area" localSheetId="1">'тыс. рублей'!$A$1:$E$72</definedName>
  </definedNames>
  <calcPr calcId="124519"/>
</workbook>
</file>

<file path=xl/calcChain.xml><?xml version="1.0" encoding="utf-8"?>
<calcChain xmlns="http://schemas.openxmlformats.org/spreadsheetml/2006/main">
  <c r="C21" i="4"/>
  <c r="C22"/>
  <c r="C71"/>
  <c r="C70" s="1"/>
  <c r="E68"/>
  <c r="E61" s="1"/>
  <c r="E60" s="1"/>
  <c r="D68"/>
  <c r="D61" s="1"/>
  <c r="D60" s="1"/>
  <c r="C68"/>
  <c r="C61"/>
  <c r="C60" s="1"/>
  <c r="E58"/>
  <c r="E57" s="1"/>
  <c r="E56" s="1"/>
  <c r="D58"/>
  <c r="C58"/>
  <c r="C57" s="1"/>
  <c r="C56" s="1"/>
  <c r="D57"/>
  <c r="D56" s="1"/>
  <c r="E54"/>
  <c r="E53" s="1"/>
  <c r="E52" s="1"/>
  <c r="D54"/>
  <c r="D53" s="1"/>
  <c r="D52" s="1"/>
  <c r="C54"/>
  <c r="C53" s="1"/>
  <c r="C52" s="1"/>
  <c r="E40"/>
  <c r="E39" s="1"/>
  <c r="D40"/>
  <c r="D39" s="1"/>
  <c r="C40"/>
  <c r="C39" s="1"/>
  <c r="E29"/>
  <c r="E28" s="1"/>
  <c r="D29"/>
  <c r="D28" s="1"/>
  <c r="C29"/>
  <c r="C28" s="1"/>
  <c r="E22"/>
  <c r="E21" s="1"/>
  <c r="D22"/>
  <c r="D21" s="1"/>
  <c r="E19"/>
  <c r="D19"/>
  <c r="C19"/>
  <c r="E17"/>
  <c r="D17"/>
  <c r="C17"/>
  <c r="E15"/>
  <c r="D15"/>
  <c r="C15"/>
  <c r="C14" s="1"/>
  <c r="E12"/>
  <c r="E11" s="1"/>
  <c r="D12"/>
  <c r="D11" s="1"/>
  <c r="C12"/>
  <c r="C11"/>
  <c r="E61" i="1"/>
  <c r="E62"/>
  <c r="C62"/>
  <c r="C61" s="1"/>
  <c r="D69"/>
  <c r="D62" s="1"/>
  <c r="D61" s="1"/>
  <c r="E69"/>
  <c r="C69"/>
  <c r="E17"/>
  <c r="D17"/>
  <c r="C17"/>
  <c r="C27" i="4" l="1"/>
  <c r="E27"/>
  <c r="D27"/>
  <c r="E14"/>
  <c r="C10"/>
  <c r="C9" s="1"/>
  <c r="D14"/>
  <c r="D10" l="1"/>
  <c r="D9" s="1"/>
  <c r="E10"/>
  <c r="E9" s="1"/>
  <c r="D22" i="1"/>
  <c r="E22"/>
  <c r="C22"/>
  <c r="C41"/>
  <c r="D41" l="1"/>
  <c r="E41"/>
  <c r="D38" i="2"/>
  <c r="E38"/>
  <c r="C38"/>
  <c r="D20"/>
  <c r="E20"/>
  <c r="C20"/>
  <c r="C19"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9" i="1"/>
  <c r="E19"/>
  <c r="C19"/>
  <c r="D15"/>
  <c r="E15"/>
  <c r="C15"/>
  <c r="D40"/>
  <c r="E40"/>
  <c r="D30"/>
  <c r="D29" s="1"/>
  <c r="E30"/>
  <c r="E29" s="1"/>
  <c r="C30"/>
  <c r="C25" i="2" l="1"/>
  <c r="D28" i="1"/>
  <c r="C14" i="2"/>
  <c r="D25"/>
  <c r="E28" i="1"/>
  <c r="D14" i="2"/>
  <c r="E25"/>
  <c r="E10" s="1"/>
  <c r="E9" s="1"/>
  <c r="C40" i="1"/>
  <c r="C29"/>
  <c r="C10" i="2" l="1"/>
  <c r="C9" s="1"/>
  <c r="D10"/>
  <c r="D9" s="1"/>
  <c r="C28" i="1"/>
  <c r="E21"/>
  <c r="E14" s="1"/>
  <c r="D21"/>
  <c r="D14" s="1"/>
  <c r="C21"/>
  <c r="C14" s="1"/>
  <c r="E59"/>
  <c r="E58" s="1"/>
  <c r="E57" s="1"/>
  <c r="D59"/>
  <c r="D58" s="1"/>
  <c r="D57" s="1"/>
  <c r="C59"/>
  <c r="C58" s="1"/>
  <c r="C57" s="1"/>
  <c r="E55"/>
  <c r="E54" s="1"/>
  <c r="E53" s="1"/>
  <c r="D55"/>
  <c r="D54" s="1"/>
  <c r="D53" s="1"/>
  <c r="C55"/>
  <c r="C54" s="1"/>
  <c r="C53" s="1"/>
  <c r="C72"/>
  <c r="C71" s="1"/>
  <c r="E12" l="1"/>
  <c r="E11" s="1"/>
  <c r="D12"/>
  <c r="D11" s="1"/>
  <c r="C12"/>
  <c r="C11" s="1"/>
  <c r="C10" s="1"/>
  <c r="C9" s="1"/>
  <c r="E10" l="1"/>
  <c r="E9" s="1"/>
  <c r="D10"/>
  <c r="D9" s="1"/>
</calcChain>
</file>

<file path=xl/sharedStrings.xml><?xml version="1.0" encoding="utf-8"?>
<sst xmlns="http://schemas.openxmlformats.org/spreadsheetml/2006/main" count="389" uniqueCount="143">
  <si>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</si>
  <si>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</si>
  <si>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</si>
  <si>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</si>
  <si>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</si>
  <si>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</si>
  <si>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</si>
  <si>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</si>
  <si>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</si>
  <si>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</si>
  <si>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</si>
  <si>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</si>
  <si>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</si>
  <si>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</si>
  <si>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</si>
  <si>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</si>
  <si>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</si>
  <si>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</si>
  <si>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</si>
  <si>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</si>
  <si>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</si>
  <si>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</si>
  <si>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</si>
  <si>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</si>
  <si>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</si>
  <si>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</si>
  <si>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</si>
  <si>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</si>
  <si>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</si>
  <si>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</si>
  <si>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</si>
  <si>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</si>
  <si>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</si>
  <si>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</si>
  <si>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</si>
  <si>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</si>
  <si>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</si>
  <si>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</si>
  <si>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</si>
  <si>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</si>
  <si>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</si>
  <si>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</si>
  <si>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</si>
  <si>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</si>
  <si>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</si>
  <si>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</si>
  <si>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</si>
  <si>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</si>
  <si>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</si>
  <si>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</si>
  <si>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</si>
  <si>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</si>
  <si>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</si>
  <si>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</si>
  <si>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</si>
  <si>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</si>
  <si>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</si>
  <si>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</si>
  <si>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</si>
  <si>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</si>
  <si>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</si>
  <si>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</si>
  <si>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</si>
  <si>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</si>
  <si>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</si>
  <si>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</si>
  <si>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</si>
  <si>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</si>
  <si>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</si>
  <si>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</si>
  <si>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</si>
  <si>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</si>
  <si>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</si>
  <si>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</si>
  <si>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</si>
  <si>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</si>
  <si>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</si>
  <si>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</si>
  <si>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</si>
  <si>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</si>
  <si>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</si>
  <si>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</si>
  <si>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</si>
  <si>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</si>
  <si>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</si>
  <si>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</si>
  <si>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</si>
  <si>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</si>
  <si>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</si>
  <si>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</si>
  <si>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</si>
  <si>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</si>
  <si>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</si>
  <si>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</si>
  <si>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</si>
  <si>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</si>
  <si>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</si>
  <si>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</si>
  <si>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</si>
  <si>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</si>
  <si>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</si>
  <si>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</si>
  <si>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</si>
  <si>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</si>
  <si>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</si>
  <si>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</si>
  <si>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</si>
  <si>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</si>
  <si>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</si>
  <si>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</si>
  <si>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</si>
  <si>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</si>
  <si>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</si>
  <si>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</si>
  <si>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</si>
  <si>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</si>
  <si>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</si>
  <si>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</si>
  <si>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</si>
  <si>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</si>
  <si>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</si>
  <si>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</si>
  <si>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</si>
  <si>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</si>
  <si>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</si>
  <si>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r>
      <t xml:space="preserve">город Балаково на 2022 год </t>
    </r>
    <r>
      <rPr>
        <b/>
        <sz val="14"/>
        <color theme="1"/>
        <rFont val="Times New Roman"/>
        <family val="1"/>
        <charset val="204"/>
      </rPr>
      <t>и на плановый период 2023 и 2024 годов</t>
    </r>
  </si>
  <si>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</si>
  <si>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</si>
  <si>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</si>
  <si>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</si>
  <si>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</si>
  <si>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</si>
  <si>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</si>
  <si>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от    мая 2022 года № 
</t>
  </si>
  <si>
    <t xml:space="preserve">Приложение № 2                                                 к Решению Совета муниципального образования город Балаково"О бюджете муниципального образования город Балаково на 2022 год и на плановый период 2023 и 2024 годов"                                                                                        от  23 декабря 2021 года № 252
</t>
  </si>
  <si>
    <t>2 18 00000 13 0000 150</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</si>
  <si>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</si>
  <si>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</si>
  <si>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</si>
  <si>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</si>
  <si>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</si>
  <si>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</si>
  <si>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от 29 июля 2022 года № 298
</t>
  </si>
</sst>
</file>

<file path=xl/styles.xml><?xml version="1.0" encoding="utf-8"?>
<styleSheet xmlns="http://schemas.openxmlformats.org/spreadsheetml/2006/main">
  <numFmts count="1">
    <numFmt numFmtId="164" formatCode="#,##0.0"/>
  </numFmts>
  <fonts count="22">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65">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20" fillId="0" borderId="0" xfId="0" applyFont="1" applyFill="1" applyAlignment="1">
      <alignment vertical="center"/>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1" fillId="0" borderId="1" xfId="0" applyNumberFormat="1" applyFont="1" applyFill="1" applyBorder="1" applyAlignment="1">
      <alignment horizontal="center" vertical="center" shrinkToFit="1"/>
    </xf>
    <xf numFmtId="0" fontId="21" fillId="0" borderId="1" xfId="0" applyFont="1" applyFill="1" applyBorder="1" applyAlignment="1">
      <alignment vertical="center" wrapText="1"/>
    </xf>
    <xf numFmtId="0" fontId="8" fillId="0" borderId="1" xfId="0" applyFont="1" applyFill="1" applyBorder="1" applyAlignment="1">
      <alignment horizontal="center" vertical="center" shrinkToFit="1"/>
    </xf>
    <xf numFmtId="0" fontId="8" fillId="0" borderId="1" xfId="0" applyNumberFormat="1" applyFont="1" applyFill="1" applyBorder="1" applyAlignment="1">
      <alignment vertical="center" wrapText="1"/>
    </xf>
    <xf numFmtId="164" fontId="5"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xf numFmtId="0" fontId="1" fillId="0" borderId="0" xfId="0" applyFont="1" applyFill="1" applyAlignment="1">
      <alignment horizontal="lef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75"/>
  <sheetViews>
    <sheetView topLeftCell="A59" zoomScaleSheetLayoutView="90" workbookViewId="0">
      <selection activeCell="B60" sqref="B60"/>
    </sheetView>
  </sheetViews>
  <sheetFormatPr defaultColWidth="8.54296875" defaultRowHeight="14.5"/>
  <cols>
    <col min="1" max="1" width="18.81640625" style="33" customWidth="1"/>
    <col min="2" max="2" width="57.1796875" style="1" customWidth="1"/>
    <col min="3" max="3" width="12.81640625" style="1" customWidth="1"/>
    <col min="4" max="4" width="12.453125" style="1" customWidth="1"/>
    <col min="5" max="5" width="11.1796875" style="1" customWidth="1"/>
    <col min="6" max="6" width="10.1796875" style="1" bestFit="1" customWidth="1"/>
    <col min="7" max="16384" width="8.54296875" style="1"/>
  </cols>
  <sheetData>
    <row r="1" spans="1:5" ht="64.400000000000006" customHeight="1">
      <c r="C1" s="60" t="s">
        <v>133</v>
      </c>
      <c r="D1" s="60"/>
      <c r="E1" s="60"/>
    </row>
    <row r="2" spans="1:5" ht="103.75" customHeight="1">
      <c r="A2" s="62"/>
      <c r="B2" s="20"/>
      <c r="C2" s="60" t="s">
        <v>134</v>
      </c>
      <c r="D2" s="60"/>
      <c r="E2" s="60"/>
    </row>
    <row r="3" spans="1:5" ht="0.65" customHeight="1">
      <c r="A3" s="62"/>
      <c r="B3" s="20"/>
      <c r="C3" s="34"/>
      <c r="D3" s="34"/>
      <c r="E3" s="34"/>
    </row>
    <row r="4" spans="1:5" ht="22.4" customHeight="1">
      <c r="A4" s="63" t="s">
        <v>0</v>
      </c>
      <c r="B4" s="63"/>
      <c r="C4" s="63"/>
      <c r="D4" s="63"/>
      <c r="E4" s="63"/>
    </row>
    <row r="5" spans="1:5" ht="20.9" customHeight="1">
      <c r="A5" s="63" t="s">
        <v>125</v>
      </c>
      <c r="B5" s="63"/>
      <c r="C5" s="63"/>
      <c r="D5" s="63"/>
      <c r="E5" s="63"/>
    </row>
    <row r="6" spans="1:5">
      <c r="A6" s="21"/>
      <c r="B6" s="22"/>
      <c r="C6" s="35"/>
      <c r="D6" s="61" t="s">
        <v>100</v>
      </c>
      <c r="E6" s="61"/>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39">
        <f>C10+C53+C57+C61+C71</f>
        <v>508715473.99000007</v>
      </c>
      <c r="D9" s="39">
        <f>D10+D53+D57+D61+D71</f>
        <v>340319500</v>
      </c>
      <c r="E9" s="39">
        <f>E10+E53+E57+E61+E71</f>
        <v>241469700</v>
      </c>
    </row>
    <row r="10" spans="1:5" s="12" customFormat="1" ht="46.5">
      <c r="A10" s="13" t="s">
        <v>4</v>
      </c>
      <c r="B10" s="2" t="s">
        <v>5</v>
      </c>
      <c r="C10" s="39">
        <f>C11+C14+C28</f>
        <v>506203576.57000005</v>
      </c>
      <c r="D10" s="39">
        <f>D11+D14+D28</f>
        <v>340319500</v>
      </c>
      <c r="E10" s="39">
        <f>E11+E14+E28</f>
        <v>241469700</v>
      </c>
    </row>
    <row r="11" spans="1:5" s="12" customFormat="1" ht="30">
      <c r="A11" s="11" t="s">
        <v>74</v>
      </c>
      <c r="B11" s="27" t="s">
        <v>75</v>
      </c>
      <c r="C11" s="39">
        <f>C12</f>
        <v>10179100</v>
      </c>
      <c r="D11" s="39">
        <f t="shared" ref="D11:E11" si="0">D12</f>
        <v>10639900</v>
      </c>
      <c r="E11" s="39">
        <f t="shared" si="0"/>
        <v>11049100</v>
      </c>
    </row>
    <row r="12" spans="1:5" s="12" customFormat="1" ht="46.5">
      <c r="A12" s="6" t="s">
        <v>79</v>
      </c>
      <c r="B12" s="2" t="s">
        <v>80</v>
      </c>
      <c r="C12" s="40">
        <f>C13</f>
        <v>10179100</v>
      </c>
      <c r="D12" s="40">
        <f t="shared" ref="D12:E12" si="1">D13</f>
        <v>10639900</v>
      </c>
      <c r="E12" s="40">
        <f t="shared" si="1"/>
        <v>11049100</v>
      </c>
    </row>
    <row r="13" spans="1:5" s="12" customFormat="1" ht="46.5">
      <c r="A13" s="6" t="s">
        <v>81</v>
      </c>
      <c r="B13" s="2" t="s">
        <v>82</v>
      </c>
      <c r="C13" s="40">
        <v>10179100</v>
      </c>
      <c r="D13" s="40">
        <v>10639900</v>
      </c>
      <c r="E13" s="40">
        <v>11049100</v>
      </c>
    </row>
    <row r="14" spans="1:5" s="12" customFormat="1" ht="41.5" customHeight="1">
      <c r="A14" s="30" t="s">
        <v>42</v>
      </c>
      <c r="B14" s="27" t="s">
        <v>66</v>
      </c>
      <c r="C14" s="39">
        <f>C15+C17+C19++C21</f>
        <v>157780215.30000001</v>
      </c>
      <c r="D14" s="39">
        <f t="shared" ref="D14:E14" si="2">D15+D17+D19++D21</f>
        <v>102359600</v>
      </c>
      <c r="E14" s="39">
        <f t="shared" si="2"/>
        <v>0</v>
      </c>
    </row>
    <row r="15" spans="1:5" s="12" customFormat="1" ht="70.400000000000006" customHeight="1">
      <c r="A15" s="6" t="s">
        <v>92</v>
      </c>
      <c r="B15" s="2" t="s">
        <v>94</v>
      </c>
      <c r="C15" s="40">
        <f>C16</f>
        <v>3129662.92</v>
      </c>
      <c r="D15" s="40">
        <f t="shared" ref="D15:E15" si="3">D16</f>
        <v>0</v>
      </c>
      <c r="E15" s="40">
        <f t="shared" si="3"/>
        <v>0</v>
      </c>
    </row>
    <row r="16" spans="1:5" s="12" customFormat="1" ht="65.5" customHeight="1">
      <c r="A16" s="6" t="s">
        <v>93</v>
      </c>
      <c r="B16" s="2" t="s">
        <v>95</v>
      </c>
      <c r="C16" s="40">
        <v>3129662.92</v>
      </c>
      <c r="D16" s="40">
        <v>0</v>
      </c>
      <c r="E16" s="40">
        <v>0</v>
      </c>
    </row>
    <row r="17" spans="1:7" s="12" customFormat="1" ht="65.5" customHeight="1">
      <c r="A17" s="6" t="s">
        <v>127</v>
      </c>
      <c r="B17" s="2" t="s">
        <v>130</v>
      </c>
      <c r="C17" s="41">
        <f>C18</f>
        <v>48011200</v>
      </c>
      <c r="D17" s="41">
        <f t="shared" ref="D17:E17" si="4">D18</f>
        <v>102359600</v>
      </c>
      <c r="E17" s="41">
        <f t="shared" si="4"/>
        <v>0</v>
      </c>
    </row>
    <row r="18" spans="1:7" s="12" customFormat="1" ht="65.5" customHeight="1">
      <c r="A18" s="6" t="s">
        <v>128</v>
      </c>
      <c r="B18" s="2" t="s">
        <v>129</v>
      </c>
      <c r="C18" s="41">
        <v>48011200</v>
      </c>
      <c r="D18" s="41">
        <v>102359600</v>
      </c>
      <c r="E18" s="41">
        <v>0</v>
      </c>
    </row>
    <row r="19" spans="1:7" s="12" customFormat="1" ht="40.4" customHeight="1">
      <c r="A19" s="6" t="s">
        <v>97</v>
      </c>
      <c r="B19" s="2" t="s">
        <v>98</v>
      </c>
      <c r="C19" s="40">
        <f>C20</f>
        <v>18089352.379999999</v>
      </c>
      <c r="D19" s="40">
        <f t="shared" ref="D19:E19" si="5">D20</f>
        <v>0</v>
      </c>
      <c r="E19" s="40">
        <f t="shared" si="5"/>
        <v>0</v>
      </c>
    </row>
    <row r="20" spans="1:7" s="12" customFormat="1" ht="52.4" customHeight="1">
      <c r="A20" s="6" t="s">
        <v>96</v>
      </c>
      <c r="B20" s="2" t="s">
        <v>99</v>
      </c>
      <c r="C20" s="40">
        <v>18089352.379999999</v>
      </c>
      <c r="D20" s="40">
        <v>0</v>
      </c>
      <c r="E20" s="40">
        <v>0</v>
      </c>
    </row>
    <row r="21" spans="1:7" s="12" customFormat="1" ht="18.649999999999999" customHeight="1">
      <c r="A21" s="6" t="s">
        <v>43</v>
      </c>
      <c r="B21" s="2" t="s">
        <v>32</v>
      </c>
      <c r="C21" s="40">
        <f>C22</f>
        <v>88550000</v>
      </c>
      <c r="D21" s="40">
        <f t="shared" ref="D21:E21" si="6">D22</f>
        <v>0</v>
      </c>
      <c r="E21" s="40">
        <f t="shared" si="6"/>
        <v>0</v>
      </c>
    </row>
    <row r="22" spans="1:7" s="12" customFormat="1" ht="34.75" customHeight="1">
      <c r="A22" s="6" t="s">
        <v>44</v>
      </c>
      <c r="B22" s="2" t="s">
        <v>33</v>
      </c>
      <c r="C22" s="40">
        <f>C23+C24+C25+C26</f>
        <v>88550000</v>
      </c>
      <c r="D22" s="40">
        <f t="shared" ref="D22:E22" si="7">D23+D24+D25+D26</f>
        <v>0</v>
      </c>
      <c r="E22" s="40">
        <f t="shared" si="7"/>
        <v>0</v>
      </c>
    </row>
    <row r="23" spans="1:7" s="12" customFormat="1" ht="46.5" hidden="1">
      <c r="A23" s="6" t="s">
        <v>67</v>
      </c>
      <c r="B23" s="31" t="s">
        <v>36</v>
      </c>
      <c r="C23" s="40"/>
      <c r="D23" s="41"/>
      <c r="E23" s="41"/>
    </row>
    <row r="24" spans="1:7" s="12" customFormat="1" ht="77.5" hidden="1">
      <c r="A24" s="6"/>
      <c r="B24" s="31" t="s">
        <v>73</v>
      </c>
      <c r="C24" s="40"/>
      <c r="D24" s="41"/>
      <c r="E24" s="41"/>
    </row>
    <row r="25" spans="1:7" s="12" customFormat="1" ht="31">
      <c r="A25" s="6" t="s">
        <v>111</v>
      </c>
      <c r="B25" s="31" t="s">
        <v>113</v>
      </c>
      <c r="C25" s="40">
        <v>3000000</v>
      </c>
      <c r="D25" s="41">
        <v>0</v>
      </c>
      <c r="E25" s="41">
        <v>0</v>
      </c>
    </row>
    <row r="26" spans="1:7" s="12" customFormat="1" ht="77.5">
      <c r="A26" s="6" t="s">
        <v>101</v>
      </c>
      <c r="B26" s="31" t="s">
        <v>102</v>
      </c>
      <c r="C26" s="40">
        <v>85550000</v>
      </c>
      <c r="D26" s="41">
        <v>0</v>
      </c>
      <c r="E26" s="41">
        <v>0</v>
      </c>
    </row>
    <row r="27" spans="1:7" hidden="1"/>
    <row r="28" spans="1:7" s="12" customFormat="1" ht="19.399999999999999" customHeight="1">
      <c r="A28" s="30" t="s">
        <v>45</v>
      </c>
      <c r="B28" s="27" t="s">
        <v>6</v>
      </c>
      <c r="C28" s="39">
        <f>C29+C40</f>
        <v>338244261.27000004</v>
      </c>
      <c r="D28" s="39">
        <f t="shared" ref="D28:E28" si="8">D29+D40</f>
        <v>227320000</v>
      </c>
      <c r="E28" s="39">
        <f t="shared" si="8"/>
        <v>230420600</v>
      </c>
    </row>
    <row r="29" spans="1:7" s="12" customFormat="1" ht="63.65" customHeight="1">
      <c r="A29" s="6" t="s">
        <v>46</v>
      </c>
      <c r="B29" s="2" t="s">
        <v>7</v>
      </c>
      <c r="C29" s="40">
        <f t="shared" ref="C29:E29" si="9">C30</f>
        <v>63957019.850000001</v>
      </c>
      <c r="D29" s="40">
        <f t="shared" si="9"/>
        <v>27692780</v>
      </c>
      <c r="E29" s="40">
        <f t="shared" si="9"/>
        <v>28167817</v>
      </c>
      <c r="G29" s="50"/>
    </row>
    <row r="30" spans="1:7" s="12" customFormat="1" ht="90.65" customHeight="1">
      <c r="A30" s="6" t="s">
        <v>47</v>
      </c>
      <c r="B30" s="2" t="s">
        <v>8</v>
      </c>
      <c r="C30" s="40">
        <f>SUM(C34:C38)</f>
        <v>63957019.850000001</v>
      </c>
      <c r="D30" s="40">
        <f t="shared" ref="D30:E30" si="10">SUM(D34:D38)</f>
        <v>27692780</v>
      </c>
      <c r="E30" s="40">
        <f t="shared" si="10"/>
        <v>28167817</v>
      </c>
    </row>
    <row r="31" spans="1:7" s="12" customFormat="1" ht="77.5" hidden="1">
      <c r="A31" s="6" t="s">
        <v>48</v>
      </c>
      <c r="B31" s="2" t="s">
        <v>22</v>
      </c>
      <c r="C31" s="40">
        <v>0</v>
      </c>
      <c r="D31" s="40">
        <v>0</v>
      </c>
      <c r="E31" s="40">
        <v>0</v>
      </c>
    </row>
    <row r="32" spans="1:7" s="12" customFormat="1" ht="114" hidden="1" customHeight="1">
      <c r="A32" s="28" t="s">
        <v>49</v>
      </c>
      <c r="B32" s="29" t="s">
        <v>23</v>
      </c>
      <c r="C32" s="42">
        <v>0</v>
      </c>
      <c r="D32" s="42">
        <v>0</v>
      </c>
      <c r="E32" s="42">
        <v>0</v>
      </c>
    </row>
    <row r="33" spans="1:6" s="12" customFormat="1" ht="84.65" hidden="1" customHeight="1">
      <c r="A33" s="6" t="s">
        <v>50</v>
      </c>
      <c r="B33" s="2" t="s">
        <v>9</v>
      </c>
      <c r="C33" s="40"/>
      <c r="D33" s="40"/>
      <c r="E33" s="40"/>
    </row>
    <row r="34" spans="1:6" s="12" customFormat="1" ht="110.5" customHeight="1">
      <c r="A34" s="6" t="s">
        <v>51</v>
      </c>
      <c r="B34" s="2" t="s">
        <v>37</v>
      </c>
      <c r="C34" s="40">
        <v>36637753.850000001</v>
      </c>
      <c r="D34" s="40">
        <v>0</v>
      </c>
      <c r="E34" s="40">
        <v>0</v>
      </c>
    </row>
    <row r="35" spans="1:6" s="12" customFormat="1" ht="126.65" customHeight="1">
      <c r="A35" s="6" t="s">
        <v>84</v>
      </c>
      <c r="B35" s="2" t="s">
        <v>88</v>
      </c>
      <c r="C35" s="40">
        <v>16697785</v>
      </c>
      <c r="D35" s="40">
        <v>16924110</v>
      </c>
      <c r="E35" s="40">
        <v>17202704</v>
      </c>
    </row>
    <row r="36" spans="1:6" s="12" customFormat="1" ht="118.4" customHeight="1">
      <c r="A36" s="6" t="s">
        <v>86</v>
      </c>
      <c r="B36" s="2" t="s">
        <v>89</v>
      </c>
      <c r="C36" s="41">
        <v>10621481</v>
      </c>
      <c r="D36" s="40">
        <v>10768670</v>
      </c>
      <c r="E36" s="40">
        <v>10965113</v>
      </c>
      <c r="F36" s="50"/>
    </row>
    <row r="37" spans="1:6" s="12" customFormat="1" ht="117" hidden="1" customHeight="1">
      <c r="A37" s="6" t="s">
        <v>83</v>
      </c>
      <c r="B37" s="2" t="s">
        <v>90</v>
      </c>
      <c r="C37" s="40">
        <v>0</v>
      </c>
      <c r="D37" s="40">
        <v>0</v>
      </c>
      <c r="E37" s="40">
        <v>0</v>
      </c>
    </row>
    <row r="38" spans="1:6" s="12" customFormat="1" ht="114.65" hidden="1" customHeight="1">
      <c r="A38" s="6" t="s">
        <v>85</v>
      </c>
      <c r="B38" s="2" t="s">
        <v>91</v>
      </c>
      <c r="C38" s="40">
        <v>0</v>
      </c>
      <c r="D38" s="40">
        <v>0</v>
      </c>
      <c r="E38" s="40">
        <v>0</v>
      </c>
    </row>
    <row r="39" spans="1:6" s="12" customFormat="1" ht="113.15" hidden="1" customHeight="1">
      <c r="A39" s="28" t="s">
        <v>64</v>
      </c>
      <c r="B39" s="29" t="s">
        <v>71</v>
      </c>
      <c r="C39" s="42"/>
      <c r="D39" s="42">
        <v>0</v>
      </c>
      <c r="E39" s="42">
        <v>0</v>
      </c>
    </row>
    <row r="40" spans="1:6" s="12" customFormat="1" ht="31.4" customHeight="1">
      <c r="A40" s="6" t="s">
        <v>63</v>
      </c>
      <c r="B40" s="2" t="s">
        <v>76</v>
      </c>
      <c r="C40" s="40">
        <f>C41</f>
        <v>274287241.42000002</v>
      </c>
      <c r="D40" s="40">
        <f t="shared" ref="D40:E40" si="11">D41</f>
        <v>199627220</v>
      </c>
      <c r="E40" s="40">
        <f t="shared" si="11"/>
        <v>202252783</v>
      </c>
    </row>
    <row r="41" spans="1:6" s="12" customFormat="1" ht="31">
      <c r="A41" s="6" t="s">
        <v>62</v>
      </c>
      <c r="B41" s="2" t="s">
        <v>10</v>
      </c>
      <c r="C41" s="40">
        <f>C42+C43+C44+C45+C46+C47+C48+C49+C50</f>
        <v>274287241.42000002</v>
      </c>
      <c r="D41" s="40">
        <f t="shared" ref="D41:E41" si="12">D42+D44+D45+D46+D47+D48+D49+D50</f>
        <v>199627220</v>
      </c>
      <c r="E41" s="40">
        <f t="shared" si="12"/>
        <v>202252783</v>
      </c>
    </row>
    <row r="42" spans="1:6" s="12" customFormat="1" ht="48.65" customHeight="1">
      <c r="A42" s="6" t="s">
        <v>108</v>
      </c>
      <c r="B42" s="2" t="s">
        <v>122</v>
      </c>
      <c r="C42" s="40">
        <v>460000</v>
      </c>
      <c r="D42" s="40">
        <v>0</v>
      </c>
      <c r="E42" s="40">
        <v>0</v>
      </c>
    </row>
    <row r="43" spans="1:6" s="12" customFormat="1" ht="48.65" hidden="1" customHeight="1">
      <c r="A43" s="6" t="s">
        <v>123</v>
      </c>
      <c r="B43" s="49" t="s">
        <v>124</v>
      </c>
      <c r="C43" s="40">
        <v>0</v>
      </c>
      <c r="D43" s="40"/>
      <c r="E43" s="40"/>
    </row>
    <row r="44" spans="1:6" s="12" customFormat="1" ht="77.5" hidden="1">
      <c r="A44" s="6" t="s">
        <v>109</v>
      </c>
      <c r="B44" s="2" t="s">
        <v>117</v>
      </c>
      <c r="C44" s="40">
        <v>0</v>
      </c>
      <c r="D44" s="40">
        <v>0</v>
      </c>
      <c r="E44" s="40">
        <v>0</v>
      </c>
    </row>
    <row r="45" spans="1:6" s="12" customFormat="1" ht="96" hidden="1" customHeight="1">
      <c r="A45" s="6" t="s">
        <v>110</v>
      </c>
      <c r="B45" s="2" t="s">
        <v>118</v>
      </c>
      <c r="C45" s="40">
        <v>0</v>
      </c>
      <c r="D45" s="40">
        <v>0</v>
      </c>
      <c r="E45" s="40">
        <v>0</v>
      </c>
    </row>
    <row r="46" spans="1:6" s="12" customFormat="1" ht="67.400000000000006" hidden="1" customHeight="1">
      <c r="A46" s="6" t="s">
        <v>115</v>
      </c>
      <c r="B46" s="2" t="s">
        <v>119</v>
      </c>
      <c r="C46" s="40">
        <v>0</v>
      </c>
      <c r="D46" s="40">
        <v>0</v>
      </c>
      <c r="E46" s="40">
        <v>0</v>
      </c>
    </row>
    <row r="47" spans="1:6" s="12" customFormat="1" ht="49.4" hidden="1" customHeight="1">
      <c r="A47" s="6" t="s">
        <v>104</v>
      </c>
      <c r="B47" s="2" t="s">
        <v>120</v>
      </c>
      <c r="C47" s="40">
        <v>0</v>
      </c>
      <c r="D47" s="40">
        <v>0</v>
      </c>
      <c r="E47" s="40">
        <v>0</v>
      </c>
    </row>
    <row r="48" spans="1:6" s="12" customFormat="1" ht="65.150000000000006" customHeight="1">
      <c r="A48" s="6" t="s">
        <v>105</v>
      </c>
      <c r="B48" s="2" t="s">
        <v>106</v>
      </c>
      <c r="C48" s="40">
        <v>663111.18000000005</v>
      </c>
      <c r="D48" s="40">
        <v>0</v>
      </c>
      <c r="E48" s="40">
        <v>0</v>
      </c>
    </row>
    <row r="49" spans="1:5" s="12" customFormat="1" ht="81.650000000000006" customHeight="1">
      <c r="A49" s="48" t="s">
        <v>116</v>
      </c>
      <c r="B49" s="2" t="s">
        <v>131</v>
      </c>
      <c r="C49" s="40">
        <v>227298330.24000001</v>
      </c>
      <c r="D49" s="40">
        <v>199627220</v>
      </c>
      <c r="E49" s="40">
        <v>202252783</v>
      </c>
    </row>
    <row r="50" spans="1:5" s="12" customFormat="1" ht="89.5" customHeight="1">
      <c r="A50" s="6" t="s">
        <v>72</v>
      </c>
      <c r="B50" s="2" t="s">
        <v>132</v>
      </c>
      <c r="C50" s="40">
        <v>45865800</v>
      </c>
      <c r="D50" s="40">
        <v>0</v>
      </c>
      <c r="E50" s="40">
        <v>0</v>
      </c>
    </row>
    <row r="51" spans="1:5" s="12" customFormat="1" ht="81" hidden="1" customHeight="1">
      <c r="A51" s="6" t="s">
        <v>61</v>
      </c>
      <c r="B51" s="2" t="s">
        <v>20</v>
      </c>
      <c r="C51" s="45">
        <v>0</v>
      </c>
      <c r="D51" s="45">
        <v>0</v>
      </c>
      <c r="E51" s="45">
        <v>0</v>
      </c>
    </row>
    <row r="52" spans="1:5" s="12" customFormat="1" ht="80.25" hidden="1" customHeight="1">
      <c r="A52" s="6" t="s">
        <v>68</v>
      </c>
      <c r="B52" s="2" t="s">
        <v>69</v>
      </c>
      <c r="C52" s="45">
        <v>0</v>
      </c>
      <c r="D52" s="45">
        <v>0</v>
      </c>
      <c r="E52" s="45">
        <v>0</v>
      </c>
    </row>
    <row r="53" spans="1:5" s="12" customFormat="1" ht="30" hidden="1">
      <c r="A53" s="9" t="s">
        <v>26</v>
      </c>
      <c r="B53" s="4" t="s">
        <v>27</v>
      </c>
      <c r="C53" s="44">
        <f>C54</f>
        <v>0</v>
      </c>
      <c r="D53" s="44">
        <f t="shared" ref="D53:E55" si="13">D54</f>
        <v>0</v>
      </c>
      <c r="E53" s="44">
        <f t="shared" si="13"/>
        <v>0</v>
      </c>
    </row>
    <row r="54" spans="1:5" s="12" customFormat="1" ht="32.15" hidden="1" customHeight="1">
      <c r="A54" s="8" t="s">
        <v>58</v>
      </c>
      <c r="B54" s="5" t="s">
        <v>28</v>
      </c>
      <c r="C54" s="45">
        <f>C55</f>
        <v>0</v>
      </c>
      <c r="D54" s="45">
        <f t="shared" si="13"/>
        <v>0</v>
      </c>
      <c r="E54" s="45">
        <f t="shared" si="13"/>
        <v>0</v>
      </c>
    </row>
    <row r="55" spans="1:5" s="12" customFormat="1" ht="31" hidden="1">
      <c r="A55" s="8" t="s">
        <v>59</v>
      </c>
      <c r="B55" s="5" t="s">
        <v>24</v>
      </c>
      <c r="C55" s="45">
        <f>C56</f>
        <v>0</v>
      </c>
      <c r="D55" s="45">
        <f t="shared" si="13"/>
        <v>0</v>
      </c>
      <c r="E55" s="45">
        <f t="shared" si="13"/>
        <v>0</v>
      </c>
    </row>
    <row r="56" spans="1:5" s="12" customFormat="1" ht="45.65" hidden="1" customHeight="1">
      <c r="A56" s="6" t="s">
        <v>60</v>
      </c>
      <c r="B56" s="2" t="s">
        <v>24</v>
      </c>
      <c r="C56" s="45"/>
      <c r="D56" s="45"/>
      <c r="E56" s="45"/>
    </row>
    <row r="57" spans="1:5" s="12" customFormat="1" ht="18.649999999999999" customHeight="1">
      <c r="A57" s="9" t="s">
        <v>29</v>
      </c>
      <c r="B57" s="4" t="s">
        <v>30</v>
      </c>
      <c r="C57" s="44">
        <f>C58</f>
        <v>2500000</v>
      </c>
      <c r="D57" s="44">
        <f t="shared" ref="D57:E59" si="14">D58</f>
        <v>0</v>
      </c>
      <c r="E57" s="44">
        <f t="shared" si="14"/>
        <v>0</v>
      </c>
    </row>
    <row r="58" spans="1:5" s="12" customFormat="1" ht="35.15" customHeight="1">
      <c r="A58" s="8" t="s">
        <v>38</v>
      </c>
      <c r="B58" s="5" t="s">
        <v>25</v>
      </c>
      <c r="C58" s="45">
        <f>C59</f>
        <v>2500000</v>
      </c>
      <c r="D58" s="45">
        <f t="shared" si="14"/>
        <v>0</v>
      </c>
      <c r="E58" s="45">
        <f t="shared" si="14"/>
        <v>0</v>
      </c>
    </row>
    <row r="59" spans="1:5" s="12" customFormat="1" ht="31.4" customHeight="1">
      <c r="A59" s="8" t="s">
        <v>39</v>
      </c>
      <c r="B59" s="5" t="s">
        <v>25</v>
      </c>
      <c r="C59" s="45">
        <f>C60</f>
        <v>2500000</v>
      </c>
      <c r="D59" s="45">
        <f t="shared" si="14"/>
        <v>0</v>
      </c>
      <c r="E59" s="45">
        <f t="shared" si="14"/>
        <v>0</v>
      </c>
    </row>
    <row r="60" spans="1:5" s="12" customFormat="1" ht="31">
      <c r="A60" s="6" t="s">
        <v>140</v>
      </c>
      <c r="B60" s="2" t="s">
        <v>141</v>
      </c>
      <c r="C60" s="45">
        <v>2500000</v>
      </c>
      <c r="D60" s="45">
        <v>0</v>
      </c>
      <c r="E60" s="45">
        <v>0</v>
      </c>
    </row>
    <row r="61" spans="1:5" s="12" customFormat="1" ht="90">
      <c r="A61" s="53" t="s">
        <v>11</v>
      </c>
      <c r="B61" s="54" t="s">
        <v>12</v>
      </c>
      <c r="C61" s="57">
        <f>C62</f>
        <v>232397.5</v>
      </c>
      <c r="D61" s="57">
        <f t="shared" ref="D61:E61" si="15">D62</f>
        <v>0</v>
      </c>
      <c r="E61" s="57">
        <f t="shared" si="15"/>
        <v>0</v>
      </c>
    </row>
    <row r="62" spans="1:5" s="12" customFormat="1" ht="102.75" customHeight="1">
      <c r="A62" s="15" t="s">
        <v>52</v>
      </c>
      <c r="B62" s="16" t="s">
        <v>139</v>
      </c>
      <c r="C62" s="58">
        <f>C69</f>
        <v>232397.5</v>
      </c>
      <c r="D62" s="58">
        <f t="shared" ref="D62:E62" si="16">D69</f>
        <v>0</v>
      </c>
      <c r="E62" s="58">
        <f t="shared" si="16"/>
        <v>0</v>
      </c>
    </row>
    <row r="63" spans="1:5" s="12" customFormat="1" ht="15.5" hidden="1">
      <c r="A63" s="15"/>
      <c r="B63" s="16"/>
      <c r="C63" s="58"/>
      <c r="D63" s="58"/>
      <c r="E63" s="58"/>
    </row>
    <row r="64" spans="1:5" s="12" customFormat="1" ht="15.5" hidden="1">
      <c r="A64" s="15"/>
      <c r="B64" s="16"/>
      <c r="C64" s="59"/>
      <c r="D64" s="59"/>
      <c r="E64" s="59"/>
    </row>
    <row r="65" spans="1:5" s="12" customFormat="1" ht="46.5" hidden="1">
      <c r="A65" s="7" t="s">
        <v>53</v>
      </c>
      <c r="B65" s="3" t="s">
        <v>13</v>
      </c>
      <c r="C65" s="59"/>
      <c r="D65" s="59"/>
      <c r="E65" s="59"/>
    </row>
    <row r="66" spans="1:5" s="12" customFormat="1" ht="31" hidden="1">
      <c r="A66" s="15" t="s">
        <v>54</v>
      </c>
      <c r="B66" s="16" t="s">
        <v>14</v>
      </c>
      <c r="C66" s="59"/>
      <c r="D66" s="59"/>
      <c r="E66" s="59"/>
    </row>
    <row r="67" spans="1:5" s="12" customFormat="1" ht="46.5" hidden="1">
      <c r="A67" s="15" t="s">
        <v>55</v>
      </c>
      <c r="B67" s="16" t="s">
        <v>15</v>
      </c>
      <c r="C67" s="59"/>
      <c r="D67" s="59"/>
      <c r="E67" s="59"/>
    </row>
    <row r="68" spans="1:5" s="12" customFormat="1" ht="46.5" hidden="1">
      <c r="A68" s="15" t="s">
        <v>56</v>
      </c>
      <c r="B68" s="16" t="s">
        <v>16</v>
      </c>
      <c r="C68" s="59"/>
      <c r="D68" s="59"/>
      <c r="E68" s="59"/>
    </row>
    <row r="69" spans="1:5" s="12" customFormat="1" ht="93">
      <c r="A69" s="55" t="s">
        <v>135</v>
      </c>
      <c r="B69" s="56" t="s">
        <v>136</v>
      </c>
      <c r="C69" s="58">
        <f>C70</f>
        <v>232397.5</v>
      </c>
      <c r="D69" s="58">
        <f t="shared" ref="D69:E69" si="17">D70</f>
        <v>0</v>
      </c>
      <c r="E69" s="58">
        <f t="shared" si="17"/>
        <v>0</v>
      </c>
    </row>
    <row r="70" spans="1:5" s="12" customFormat="1" ht="77.5">
      <c r="A70" s="55" t="s">
        <v>137</v>
      </c>
      <c r="B70" s="14" t="s">
        <v>138</v>
      </c>
      <c r="C70" s="45">
        <v>232397.5</v>
      </c>
      <c r="D70" s="45">
        <v>0</v>
      </c>
      <c r="E70" s="45">
        <v>0</v>
      </c>
    </row>
    <row r="71" spans="1:5" s="18" customFormat="1" ht="46.4" customHeight="1">
      <c r="A71" s="11" t="s">
        <v>17</v>
      </c>
      <c r="B71" s="17" t="s">
        <v>18</v>
      </c>
      <c r="C71" s="44">
        <f>C72</f>
        <v>-220500.08</v>
      </c>
      <c r="D71" s="45">
        <v>0</v>
      </c>
      <c r="E71" s="45">
        <v>0</v>
      </c>
    </row>
    <row r="72" spans="1:5" s="12" customFormat="1" ht="63" customHeight="1">
      <c r="A72" s="13" t="s">
        <v>40</v>
      </c>
      <c r="B72" s="14" t="s">
        <v>19</v>
      </c>
      <c r="C72" s="45">
        <f>C73</f>
        <v>-220500.08</v>
      </c>
      <c r="D72" s="45">
        <v>0</v>
      </c>
      <c r="E72" s="45">
        <v>0</v>
      </c>
    </row>
    <row r="73" spans="1:5" s="12" customFormat="1" ht="70.400000000000006" customHeight="1">
      <c r="A73" s="13" t="s">
        <v>41</v>
      </c>
      <c r="B73" s="14" t="s">
        <v>21</v>
      </c>
      <c r="C73" s="45">
        <v>-220500.08</v>
      </c>
      <c r="D73" s="45">
        <v>0</v>
      </c>
      <c r="E73" s="45">
        <v>0</v>
      </c>
    </row>
    <row r="75" spans="1:5">
      <c r="A7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G74"/>
  <sheetViews>
    <sheetView tabSelected="1" zoomScaleSheetLayoutView="90" workbookViewId="0">
      <selection activeCell="G1" sqref="G1"/>
    </sheetView>
  </sheetViews>
  <sheetFormatPr defaultColWidth="8.54296875" defaultRowHeight="14.5"/>
  <cols>
    <col min="1" max="1" width="18.81640625" style="52" customWidth="1"/>
    <col min="2" max="2" width="57.1796875" style="1" customWidth="1"/>
    <col min="3" max="3" width="12.81640625" style="1" customWidth="1"/>
    <col min="4" max="4" width="12.453125" style="1" customWidth="1"/>
    <col min="5" max="5" width="11.1796875" style="1" customWidth="1"/>
    <col min="6" max="6" width="10.1796875" style="1" bestFit="1" customWidth="1"/>
    <col min="7" max="16384" width="8.54296875" style="1"/>
  </cols>
  <sheetData>
    <row r="1" spans="1:5" ht="76.75" customHeight="1">
      <c r="C1" s="60" t="s">
        <v>142</v>
      </c>
      <c r="D1" s="60"/>
      <c r="E1" s="60"/>
    </row>
    <row r="2" spans="1:5" ht="125.4" customHeight="1">
      <c r="A2" s="62"/>
      <c r="B2" s="20"/>
      <c r="C2" s="64" t="s">
        <v>134</v>
      </c>
      <c r="D2" s="64"/>
      <c r="E2" s="64"/>
    </row>
    <row r="3" spans="1:5" ht="0.65" customHeight="1">
      <c r="A3" s="62"/>
      <c r="B3" s="20"/>
      <c r="C3" s="34"/>
      <c r="D3" s="34"/>
      <c r="E3" s="34"/>
    </row>
    <row r="4" spans="1:5" ht="22.4" customHeight="1">
      <c r="A4" s="63" t="s">
        <v>0</v>
      </c>
      <c r="B4" s="63"/>
      <c r="C4" s="63"/>
      <c r="D4" s="63"/>
      <c r="E4" s="63"/>
    </row>
    <row r="5" spans="1:5" ht="20.9" customHeight="1">
      <c r="A5" s="63" t="s">
        <v>125</v>
      </c>
      <c r="B5" s="63"/>
      <c r="C5" s="63"/>
      <c r="D5" s="63"/>
      <c r="E5" s="63"/>
    </row>
    <row r="6" spans="1:5">
      <c r="A6" s="21"/>
      <c r="B6" s="22"/>
      <c r="C6" s="51"/>
      <c r="D6" s="61" t="s">
        <v>1</v>
      </c>
      <c r="E6" s="61"/>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44">
        <f>C10+C52+C56+C60+C70</f>
        <v>508715.47399000003</v>
      </c>
      <c r="D9" s="44">
        <f>D10+D52+D56+D60+D70</f>
        <v>340319.5</v>
      </c>
      <c r="E9" s="44">
        <f>E10+E52+E56+E60+E70</f>
        <v>241469.7</v>
      </c>
    </row>
    <row r="10" spans="1:5" s="12" customFormat="1" ht="46.5">
      <c r="A10" s="13" t="s">
        <v>4</v>
      </c>
      <c r="B10" s="2" t="s">
        <v>5</v>
      </c>
      <c r="C10" s="44">
        <f>C11+C14+C27</f>
        <v>506203.57657000003</v>
      </c>
      <c r="D10" s="44">
        <f>D11+D14+D27</f>
        <v>340319.5</v>
      </c>
      <c r="E10" s="44">
        <f>E11+E14+E27</f>
        <v>241469.7</v>
      </c>
    </row>
    <row r="11" spans="1:5" s="12" customFormat="1" ht="30">
      <c r="A11" s="11" t="s">
        <v>74</v>
      </c>
      <c r="B11" s="27" t="s">
        <v>75</v>
      </c>
      <c r="C11" s="44">
        <f>C12</f>
        <v>10179.1</v>
      </c>
      <c r="D11" s="44">
        <f t="shared" ref="D11:E12" si="0">D12</f>
        <v>10639.9</v>
      </c>
      <c r="E11" s="44">
        <f t="shared" si="0"/>
        <v>11049.1</v>
      </c>
    </row>
    <row r="12" spans="1:5" s="12" customFormat="1" ht="46.5">
      <c r="A12" s="6" t="s">
        <v>79</v>
      </c>
      <c r="B12" s="2" t="s">
        <v>80</v>
      </c>
      <c r="C12" s="45">
        <f>C13</f>
        <v>10179.1</v>
      </c>
      <c r="D12" s="45">
        <f t="shared" si="0"/>
        <v>10639.9</v>
      </c>
      <c r="E12" s="45">
        <f t="shared" si="0"/>
        <v>11049.1</v>
      </c>
    </row>
    <row r="13" spans="1:5" s="12" customFormat="1" ht="46.5">
      <c r="A13" s="6" t="s">
        <v>81</v>
      </c>
      <c r="B13" s="2" t="s">
        <v>82</v>
      </c>
      <c r="C13" s="45">
        <v>10179.1</v>
      </c>
      <c r="D13" s="45">
        <v>10639.9</v>
      </c>
      <c r="E13" s="45">
        <v>11049.1</v>
      </c>
    </row>
    <row r="14" spans="1:5" s="12" customFormat="1" ht="41.5" customHeight="1">
      <c r="A14" s="30" t="s">
        <v>42</v>
      </c>
      <c r="B14" s="27" t="s">
        <v>66</v>
      </c>
      <c r="C14" s="44">
        <f>C15+C17+C19++C21</f>
        <v>157780.21529999998</v>
      </c>
      <c r="D14" s="44">
        <f t="shared" ref="D14:E14" si="1">D15+D17+D19++D21</f>
        <v>102359.6</v>
      </c>
      <c r="E14" s="44">
        <f t="shared" si="1"/>
        <v>0</v>
      </c>
    </row>
    <row r="15" spans="1:5" s="12" customFormat="1" ht="70.400000000000006" customHeight="1">
      <c r="A15" s="6" t="s">
        <v>92</v>
      </c>
      <c r="B15" s="2" t="s">
        <v>94</v>
      </c>
      <c r="C15" s="45">
        <f>C16</f>
        <v>3129.6629199999998</v>
      </c>
      <c r="D15" s="45">
        <f t="shared" ref="D15:E15" si="2">D16</f>
        <v>0</v>
      </c>
      <c r="E15" s="45">
        <f t="shared" si="2"/>
        <v>0</v>
      </c>
    </row>
    <row r="16" spans="1:5" s="12" customFormat="1" ht="65.5" customHeight="1">
      <c r="A16" s="6" t="s">
        <v>93</v>
      </c>
      <c r="B16" s="2" t="s">
        <v>95</v>
      </c>
      <c r="C16" s="45">
        <v>3129.6629199999998</v>
      </c>
      <c r="D16" s="45">
        <v>0</v>
      </c>
      <c r="E16" s="45">
        <v>0</v>
      </c>
    </row>
    <row r="17" spans="1:7" s="12" customFormat="1" ht="65.5" customHeight="1">
      <c r="A17" s="6" t="s">
        <v>127</v>
      </c>
      <c r="B17" s="2" t="s">
        <v>130</v>
      </c>
      <c r="C17" s="46">
        <f>C18</f>
        <v>48011.199999999997</v>
      </c>
      <c r="D17" s="46">
        <f t="shared" ref="D17:E17" si="3">D18</f>
        <v>102359.6</v>
      </c>
      <c r="E17" s="46">
        <f t="shared" si="3"/>
        <v>0</v>
      </c>
    </row>
    <row r="18" spans="1:7" s="12" customFormat="1" ht="65.5" customHeight="1">
      <c r="A18" s="6" t="s">
        <v>128</v>
      </c>
      <c r="B18" s="2" t="s">
        <v>129</v>
      </c>
      <c r="C18" s="46">
        <v>48011.199999999997</v>
      </c>
      <c r="D18" s="46">
        <v>102359.6</v>
      </c>
      <c r="E18" s="46">
        <v>0</v>
      </c>
    </row>
    <row r="19" spans="1:7" s="12" customFormat="1" ht="40.4" customHeight="1">
      <c r="A19" s="6" t="s">
        <v>97</v>
      </c>
      <c r="B19" s="2" t="s">
        <v>98</v>
      </c>
      <c r="C19" s="45">
        <f>C20</f>
        <v>18089.35238</v>
      </c>
      <c r="D19" s="45">
        <f t="shared" ref="D19:E19" si="4">D20</f>
        <v>0</v>
      </c>
      <c r="E19" s="45">
        <f t="shared" si="4"/>
        <v>0</v>
      </c>
    </row>
    <row r="20" spans="1:7" s="12" customFormat="1" ht="52.4" customHeight="1">
      <c r="A20" s="6" t="s">
        <v>96</v>
      </c>
      <c r="B20" s="2" t="s">
        <v>99</v>
      </c>
      <c r="C20" s="45">
        <v>18089.35238</v>
      </c>
      <c r="D20" s="45">
        <v>0</v>
      </c>
      <c r="E20" s="45">
        <v>0</v>
      </c>
    </row>
    <row r="21" spans="1:7" s="12" customFormat="1" ht="18.649999999999999" customHeight="1">
      <c r="A21" s="6" t="s">
        <v>43</v>
      </c>
      <c r="B21" s="2" t="s">
        <v>32</v>
      </c>
      <c r="C21" s="45">
        <f>C22</f>
        <v>88550</v>
      </c>
      <c r="D21" s="45">
        <f t="shared" ref="D21:E21" si="5">D22</f>
        <v>0</v>
      </c>
      <c r="E21" s="45">
        <f t="shared" si="5"/>
        <v>0</v>
      </c>
    </row>
    <row r="22" spans="1:7" s="12" customFormat="1" ht="34.75" customHeight="1">
      <c r="A22" s="6" t="s">
        <v>44</v>
      </c>
      <c r="B22" s="2" t="s">
        <v>33</v>
      </c>
      <c r="C22" s="45">
        <f>C23+C24+C25+C26</f>
        <v>88550</v>
      </c>
      <c r="D22" s="45">
        <f t="shared" ref="D22:E22" si="6">D23+D24+D25+D26</f>
        <v>0</v>
      </c>
      <c r="E22" s="45">
        <f t="shared" si="6"/>
        <v>0</v>
      </c>
    </row>
    <row r="23" spans="1:7" s="12" customFormat="1" ht="46.5" hidden="1">
      <c r="A23" s="6" t="s">
        <v>67</v>
      </c>
      <c r="B23" s="31" t="s">
        <v>36</v>
      </c>
      <c r="C23" s="45"/>
      <c r="D23" s="46"/>
      <c r="E23" s="46"/>
    </row>
    <row r="24" spans="1:7" s="12" customFormat="1" ht="77.5" hidden="1">
      <c r="A24" s="6"/>
      <c r="B24" s="31" t="s">
        <v>73</v>
      </c>
      <c r="C24" s="45"/>
      <c r="D24" s="46"/>
      <c r="E24" s="46"/>
    </row>
    <row r="25" spans="1:7" s="12" customFormat="1" ht="31">
      <c r="A25" s="6" t="s">
        <v>111</v>
      </c>
      <c r="B25" s="31" t="s">
        <v>113</v>
      </c>
      <c r="C25" s="45">
        <v>3000</v>
      </c>
      <c r="D25" s="46">
        <v>0</v>
      </c>
      <c r="E25" s="46">
        <v>0</v>
      </c>
    </row>
    <row r="26" spans="1:7" s="12" customFormat="1" ht="77.5">
      <c r="A26" s="6" t="s">
        <v>101</v>
      </c>
      <c r="B26" s="31" t="s">
        <v>102</v>
      </c>
      <c r="C26" s="45">
        <v>85550</v>
      </c>
      <c r="D26" s="46">
        <v>0</v>
      </c>
      <c r="E26" s="46">
        <v>0</v>
      </c>
    </row>
    <row r="27" spans="1:7" s="12" customFormat="1" ht="19.399999999999999" customHeight="1">
      <c r="A27" s="30" t="s">
        <v>45</v>
      </c>
      <c r="B27" s="27" t="s">
        <v>6</v>
      </c>
      <c r="C27" s="44">
        <f>C28+C39</f>
        <v>338244.26127000002</v>
      </c>
      <c r="D27" s="44">
        <f t="shared" ref="D27:E27" si="7">D28+D39</f>
        <v>227320</v>
      </c>
      <c r="E27" s="44">
        <f t="shared" si="7"/>
        <v>230420.6</v>
      </c>
    </row>
    <row r="28" spans="1:7" s="12" customFormat="1" ht="63.65" customHeight="1">
      <c r="A28" s="6" t="s">
        <v>46</v>
      </c>
      <c r="B28" s="2" t="s">
        <v>7</v>
      </c>
      <c r="C28" s="45">
        <f t="shared" ref="C28:E28" si="8">C29</f>
        <v>63957.019849999997</v>
      </c>
      <c r="D28" s="45">
        <f t="shared" si="8"/>
        <v>27692.78</v>
      </c>
      <c r="E28" s="45">
        <f t="shared" si="8"/>
        <v>28167.817000000003</v>
      </c>
      <c r="G28" s="50"/>
    </row>
    <row r="29" spans="1:7" s="12" customFormat="1" ht="90.65" customHeight="1">
      <c r="A29" s="6" t="s">
        <v>47</v>
      </c>
      <c r="B29" s="2" t="s">
        <v>8</v>
      </c>
      <c r="C29" s="45">
        <f>SUM(C33:C37)</f>
        <v>63957.019849999997</v>
      </c>
      <c r="D29" s="45">
        <f t="shared" ref="D29:E29" si="9">SUM(D33:D37)</f>
        <v>27692.78</v>
      </c>
      <c r="E29" s="45">
        <f t="shared" si="9"/>
        <v>28167.817000000003</v>
      </c>
    </row>
    <row r="30" spans="1:7" s="12" customFormat="1" ht="77.5" hidden="1">
      <c r="A30" s="6" t="s">
        <v>48</v>
      </c>
      <c r="B30" s="2" t="s">
        <v>22</v>
      </c>
      <c r="C30" s="45">
        <v>0</v>
      </c>
      <c r="D30" s="45">
        <v>0</v>
      </c>
      <c r="E30" s="45">
        <v>0</v>
      </c>
    </row>
    <row r="31" spans="1:7" s="12" customFormat="1" ht="114" hidden="1" customHeight="1">
      <c r="A31" s="28" t="s">
        <v>49</v>
      </c>
      <c r="B31" s="29" t="s">
        <v>23</v>
      </c>
      <c r="C31" s="47">
        <v>0</v>
      </c>
      <c r="D31" s="47">
        <v>0</v>
      </c>
      <c r="E31" s="47">
        <v>0</v>
      </c>
    </row>
    <row r="32" spans="1:7" s="12" customFormat="1" ht="84.65" hidden="1" customHeight="1">
      <c r="A32" s="6" t="s">
        <v>50</v>
      </c>
      <c r="B32" s="2" t="s">
        <v>9</v>
      </c>
      <c r="C32" s="45"/>
      <c r="D32" s="45"/>
      <c r="E32" s="45"/>
    </row>
    <row r="33" spans="1:6" s="12" customFormat="1" ht="110.5" customHeight="1">
      <c r="A33" s="6" t="s">
        <v>51</v>
      </c>
      <c r="B33" s="2" t="s">
        <v>37</v>
      </c>
      <c r="C33" s="45">
        <v>36637.753850000001</v>
      </c>
      <c r="D33" s="45">
        <v>0</v>
      </c>
      <c r="E33" s="45">
        <v>0</v>
      </c>
    </row>
    <row r="34" spans="1:6" s="12" customFormat="1" ht="126.65" customHeight="1">
      <c r="A34" s="6" t="s">
        <v>84</v>
      </c>
      <c r="B34" s="2" t="s">
        <v>88</v>
      </c>
      <c r="C34" s="45">
        <v>16697.785</v>
      </c>
      <c r="D34" s="45">
        <v>16924.11</v>
      </c>
      <c r="E34" s="45">
        <v>17202.704000000002</v>
      </c>
    </row>
    <row r="35" spans="1:6" s="12" customFormat="1" ht="118.4" customHeight="1">
      <c r="A35" s="6" t="s">
        <v>86</v>
      </c>
      <c r="B35" s="2" t="s">
        <v>89</v>
      </c>
      <c r="C35" s="46">
        <v>10621.481</v>
      </c>
      <c r="D35" s="45">
        <v>10768.67</v>
      </c>
      <c r="E35" s="45">
        <v>10965.112999999999</v>
      </c>
      <c r="F35" s="50"/>
    </row>
    <row r="36" spans="1:6" s="12" customFormat="1" ht="117" hidden="1" customHeight="1">
      <c r="A36" s="6" t="s">
        <v>83</v>
      </c>
      <c r="B36" s="2" t="s">
        <v>90</v>
      </c>
      <c r="C36" s="45">
        <v>0</v>
      </c>
      <c r="D36" s="45">
        <v>0</v>
      </c>
      <c r="E36" s="45">
        <v>0</v>
      </c>
    </row>
    <row r="37" spans="1:6" s="12" customFormat="1" ht="114.65" hidden="1" customHeight="1">
      <c r="A37" s="6" t="s">
        <v>85</v>
      </c>
      <c r="B37" s="2" t="s">
        <v>91</v>
      </c>
      <c r="C37" s="45">
        <v>0</v>
      </c>
      <c r="D37" s="45">
        <v>0</v>
      </c>
      <c r="E37" s="45">
        <v>0</v>
      </c>
    </row>
    <row r="38" spans="1:6" s="12" customFormat="1" ht="113.15" hidden="1" customHeight="1">
      <c r="A38" s="28" t="s">
        <v>64</v>
      </c>
      <c r="B38" s="29" t="s">
        <v>71</v>
      </c>
      <c r="C38" s="47"/>
      <c r="D38" s="47">
        <v>0</v>
      </c>
      <c r="E38" s="47">
        <v>0</v>
      </c>
    </row>
    <row r="39" spans="1:6" s="12" customFormat="1" ht="31.4" customHeight="1">
      <c r="A39" s="6" t="s">
        <v>63</v>
      </c>
      <c r="B39" s="2" t="s">
        <v>76</v>
      </c>
      <c r="C39" s="45">
        <f>C40</f>
        <v>274287.24142000003</v>
      </c>
      <c r="D39" s="45">
        <f t="shared" ref="D39:E39" si="10">D40</f>
        <v>199627.22</v>
      </c>
      <c r="E39" s="45">
        <f t="shared" si="10"/>
        <v>202252.783</v>
      </c>
    </row>
    <row r="40" spans="1:6" s="12" customFormat="1" ht="31">
      <c r="A40" s="6" t="s">
        <v>62</v>
      </c>
      <c r="B40" s="2" t="s">
        <v>10</v>
      </c>
      <c r="C40" s="45">
        <f>C41+C42+C43+C44+C45+C46+C47+C48+C49</f>
        <v>274287.24142000003</v>
      </c>
      <c r="D40" s="45">
        <f t="shared" ref="D40:E40" si="11">D41+D43+D44+D45+D46+D47+D48+D49</f>
        <v>199627.22</v>
      </c>
      <c r="E40" s="45">
        <f t="shared" si="11"/>
        <v>202252.783</v>
      </c>
    </row>
    <row r="41" spans="1:6" s="12" customFormat="1" ht="48.65" customHeight="1">
      <c r="A41" s="6" t="s">
        <v>108</v>
      </c>
      <c r="B41" s="2" t="s">
        <v>122</v>
      </c>
      <c r="C41" s="45">
        <v>460</v>
      </c>
      <c r="D41" s="45">
        <v>0</v>
      </c>
      <c r="E41" s="45">
        <v>0</v>
      </c>
    </row>
    <row r="42" spans="1:6" s="12" customFormat="1" ht="48.65" hidden="1" customHeight="1">
      <c r="A42" s="6" t="s">
        <v>123</v>
      </c>
      <c r="B42" s="49" t="s">
        <v>124</v>
      </c>
      <c r="C42" s="45">
        <v>0</v>
      </c>
      <c r="D42" s="45">
        <v>0</v>
      </c>
      <c r="E42" s="45">
        <v>0</v>
      </c>
    </row>
    <row r="43" spans="1:6" s="12" customFormat="1" ht="77.5" hidden="1">
      <c r="A43" s="6" t="s">
        <v>109</v>
      </c>
      <c r="B43" s="2" t="s">
        <v>117</v>
      </c>
      <c r="C43" s="45">
        <v>0</v>
      </c>
      <c r="D43" s="45">
        <v>0</v>
      </c>
      <c r="E43" s="45">
        <v>0</v>
      </c>
    </row>
    <row r="44" spans="1:6" s="12" customFormat="1" ht="96" hidden="1" customHeight="1">
      <c r="A44" s="6" t="s">
        <v>110</v>
      </c>
      <c r="B44" s="2" t="s">
        <v>118</v>
      </c>
      <c r="C44" s="45">
        <v>0</v>
      </c>
      <c r="D44" s="45">
        <v>0</v>
      </c>
      <c r="E44" s="45">
        <v>0</v>
      </c>
    </row>
    <row r="45" spans="1:6" s="12" customFormat="1" ht="67.400000000000006" hidden="1" customHeight="1">
      <c r="A45" s="6" t="s">
        <v>115</v>
      </c>
      <c r="B45" s="2" t="s">
        <v>119</v>
      </c>
      <c r="C45" s="45">
        <v>0</v>
      </c>
      <c r="D45" s="45">
        <v>0</v>
      </c>
      <c r="E45" s="45">
        <v>0</v>
      </c>
    </row>
    <row r="46" spans="1:6" s="12" customFormat="1" ht="49.4" hidden="1" customHeight="1">
      <c r="A46" s="6" t="s">
        <v>104</v>
      </c>
      <c r="B46" s="2" t="s">
        <v>120</v>
      </c>
      <c r="C46" s="45">
        <v>0</v>
      </c>
      <c r="D46" s="45">
        <v>0</v>
      </c>
      <c r="E46" s="45">
        <v>0</v>
      </c>
    </row>
    <row r="47" spans="1:6" s="12" customFormat="1" ht="65.150000000000006" customHeight="1">
      <c r="A47" s="6" t="s">
        <v>105</v>
      </c>
      <c r="B47" s="2" t="s">
        <v>106</v>
      </c>
      <c r="C47" s="45">
        <v>663.1111800000001</v>
      </c>
      <c r="D47" s="45">
        <v>0</v>
      </c>
      <c r="E47" s="45">
        <v>0</v>
      </c>
    </row>
    <row r="48" spans="1:6" s="12" customFormat="1" ht="81.650000000000006" customHeight="1">
      <c r="A48" s="48" t="s">
        <v>116</v>
      </c>
      <c r="B48" s="2" t="s">
        <v>131</v>
      </c>
      <c r="C48" s="45">
        <v>227298.33024000001</v>
      </c>
      <c r="D48" s="45">
        <v>199627.22</v>
      </c>
      <c r="E48" s="45">
        <v>202252.783</v>
      </c>
    </row>
    <row r="49" spans="1:5" s="12" customFormat="1" ht="72" customHeight="1">
      <c r="A49" s="6" t="s">
        <v>72</v>
      </c>
      <c r="B49" s="2" t="s">
        <v>132</v>
      </c>
      <c r="C49" s="45">
        <v>45865.8</v>
      </c>
      <c r="D49" s="45">
        <v>0</v>
      </c>
      <c r="E49" s="45">
        <v>0</v>
      </c>
    </row>
    <row r="50" spans="1:5" s="12" customFormat="1" ht="81" hidden="1" customHeight="1">
      <c r="A50" s="6" t="s">
        <v>61</v>
      </c>
      <c r="B50" s="2" t="s">
        <v>20</v>
      </c>
      <c r="C50" s="45">
        <v>0</v>
      </c>
      <c r="D50" s="45">
        <v>0</v>
      </c>
      <c r="E50" s="45">
        <v>0</v>
      </c>
    </row>
    <row r="51" spans="1:5" s="12" customFormat="1" ht="80.25" hidden="1" customHeight="1">
      <c r="A51" s="6" t="s">
        <v>68</v>
      </c>
      <c r="B51" s="2" t="s">
        <v>69</v>
      </c>
      <c r="C51" s="45">
        <v>0</v>
      </c>
      <c r="D51" s="45">
        <v>0</v>
      </c>
      <c r="E51" s="45">
        <v>0</v>
      </c>
    </row>
    <row r="52" spans="1:5" s="12" customFormat="1" ht="30" hidden="1">
      <c r="A52" s="9" t="s">
        <v>26</v>
      </c>
      <c r="B52" s="4" t="s">
        <v>27</v>
      </c>
      <c r="C52" s="44">
        <f>C53</f>
        <v>0</v>
      </c>
      <c r="D52" s="44">
        <f t="shared" ref="D52:E54" si="12">D53</f>
        <v>0</v>
      </c>
      <c r="E52" s="44">
        <f t="shared" si="12"/>
        <v>0</v>
      </c>
    </row>
    <row r="53" spans="1:5" s="12" customFormat="1" ht="32.15" hidden="1" customHeight="1">
      <c r="A53" s="8" t="s">
        <v>58</v>
      </c>
      <c r="B53" s="5" t="s">
        <v>28</v>
      </c>
      <c r="C53" s="45">
        <f>C54</f>
        <v>0</v>
      </c>
      <c r="D53" s="45">
        <f t="shared" si="12"/>
        <v>0</v>
      </c>
      <c r="E53" s="45">
        <f t="shared" si="12"/>
        <v>0</v>
      </c>
    </row>
    <row r="54" spans="1:5" s="12" customFormat="1" ht="31" hidden="1">
      <c r="A54" s="8" t="s">
        <v>59</v>
      </c>
      <c r="B54" s="5" t="s">
        <v>24</v>
      </c>
      <c r="C54" s="45">
        <f>C55</f>
        <v>0</v>
      </c>
      <c r="D54" s="45">
        <f t="shared" si="12"/>
        <v>0</v>
      </c>
      <c r="E54" s="45">
        <f t="shared" si="12"/>
        <v>0</v>
      </c>
    </row>
    <row r="55" spans="1:5" s="12" customFormat="1" ht="45.65" hidden="1" customHeight="1">
      <c r="A55" s="6" t="s">
        <v>60</v>
      </c>
      <c r="B55" s="2" t="s">
        <v>24</v>
      </c>
      <c r="C55" s="45"/>
      <c r="D55" s="45"/>
      <c r="E55" s="45"/>
    </row>
    <row r="56" spans="1:5" s="12" customFormat="1" ht="18.649999999999999" customHeight="1">
      <c r="A56" s="9" t="s">
        <v>29</v>
      </c>
      <c r="B56" s="4" t="s">
        <v>30</v>
      </c>
      <c r="C56" s="44">
        <f>C57</f>
        <v>2500</v>
      </c>
      <c r="D56" s="44">
        <f t="shared" ref="D56:E58" si="13">D57</f>
        <v>0</v>
      </c>
      <c r="E56" s="44">
        <f t="shared" si="13"/>
        <v>0</v>
      </c>
    </row>
    <row r="57" spans="1:5" s="12" customFormat="1" ht="35.15" customHeight="1">
      <c r="A57" s="8" t="s">
        <v>38</v>
      </c>
      <c r="B57" s="5" t="s">
        <v>25</v>
      </c>
      <c r="C57" s="45">
        <f>C58</f>
        <v>2500</v>
      </c>
      <c r="D57" s="45">
        <f t="shared" si="13"/>
        <v>0</v>
      </c>
      <c r="E57" s="45">
        <f t="shared" si="13"/>
        <v>0</v>
      </c>
    </row>
    <row r="58" spans="1:5" s="12" customFormat="1" ht="31.4" customHeight="1">
      <c r="A58" s="8" t="s">
        <v>39</v>
      </c>
      <c r="B58" s="5" t="s">
        <v>25</v>
      </c>
      <c r="C58" s="45">
        <f>C59</f>
        <v>2500</v>
      </c>
      <c r="D58" s="45">
        <f t="shared" si="13"/>
        <v>0</v>
      </c>
      <c r="E58" s="45">
        <f t="shared" si="13"/>
        <v>0</v>
      </c>
    </row>
    <row r="59" spans="1:5" s="12" customFormat="1" ht="31">
      <c r="A59" s="6" t="s">
        <v>140</v>
      </c>
      <c r="B59" s="2" t="s">
        <v>141</v>
      </c>
      <c r="C59" s="45">
        <v>2500</v>
      </c>
      <c r="D59" s="45">
        <v>0</v>
      </c>
      <c r="E59" s="45">
        <v>0</v>
      </c>
    </row>
    <row r="60" spans="1:5" s="12" customFormat="1" ht="90">
      <c r="A60" s="53" t="s">
        <v>11</v>
      </c>
      <c r="B60" s="54" t="s">
        <v>12</v>
      </c>
      <c r="C60" s="57">
        <f>C61</f>
        <v>232.39750000000001</v>
      </c>
      <c r="D60" s="57">
        <f t="shared" ref="D60:E60" si="14">D61</f>
        <v>0</v>
      </c>
      <c r="E60" s="57">
        <f t="shared" si="14"/>
        <v>0</v>
      </c>
    </row>
    <row r="61" spans="1:5" s="12" customFormat="1" ht="105" customHeight="1">
      <c r="A61" s="15" t="s">
        <v>52</v>
      </c>
      <c r="B61" s="16" t="s">
        <v>139</v>
      </c>
      <c r="C61" s="58">
        <f>C68</f>
        <v>232.39750000000001</v>
      </c>
      <c r="D61" s="58">
        <f t="shared" ref="D61:E61" si="15">D68</f>
        <v>0</v>
      </c>
      <c r="E61" s="58">
        <f t="shared" si="15"/>
        <v>0</v>
      </c>
    </row>
    <row r="62" spans="1:5" s="12" customFormat="1" ht="15.5" hidden="1">
      <c r="A62" s="15"/>
      <c r="B62" s="16"/>
      <c r="C62" s="58"/>
      <c r="D62" s="58"/>
      <c r="E62" s="58"/>
    </row>
    <row r="63" spans="1:5" s="12" customFormat="1" ht="15.5" hidden="1">
      <c r="A63" s="15"/>
      <c r="B63" s="16"/>
      <c r="C63" s="58"/>
      <c r="D63" s="58"/>
      <c r="E63" s="58"/>
    </row>
    <row r="64" spans="1:5" s="12" customFormat="1" ht="46.5" hidden="1">
      <c r="A64" s="7" t="s">
        <v>53</v>
      </c>
      <c r="B64" s="3" t="s">
        <v>13</v>
      </c>
      <c r="C64" s="58"/>
      <c r="D64" s="58"/>
      <c r="E64" s="58"/>
    </row>
    <row r="65" spans="1:5" s="12" customFormat="1" ht="31" hidden="1">
      <c r="A65" s="15" t="s">
        <v>54</v>
      </c>
      <c r="B65" s="16" t="s">
        <v>14</v>
      </c>
      <c r="C65" s="58"/>
      <c r="D65" s="58"/>
      <c r="E65" s="58"/>
    </row>
    <row r="66" spans="1:5" s="12" customFormat="1" ht="46.5" hidden="1">
      <c r="A66" s="15" t="s">
        <v>55</v>
      </c>
      <c r="B66" s="16" t="s">
        <v>15</v>
      </c>
      <c r="C66" s="58"/>
      <c r="D66" s="58"/>
      <c r="E66" s="58"/>
    </row>
    <row r="67" spans="1:5" s="12" customFormat="1" ht="46.5" hidden="1">
      <c r="A67" s="15" t="s">
        <v>56</v>
      </c>
      <c r="B67" s="16" t="s">
        <v>16</v>
      </c>
      <c r="C67" s="58"/>
      <c r="D67" s="58"/>
      <c r="E67" s="58"/>
    </row>
    <row r="68" spans="1:5" s="12" customFormat="1" ht="93">
      <c r="A68" s="55" t="s">
        <v>135</v>
      </c>
      <c r="B68" s="56" t="s">
        <v>136</v>
      </c>
      <c r="C68" s="58">
        <f>C69</f>
        <v>232.39750000000001</v>
      </c>
      <c r="D68" s="58">
        <f t="shared" ref="D68:E68" si="16">D69</f>
        <v>0</v>
      </c>
      <c r="E68" s="58">
        <f t="shared" si="16"/>
        <v>0</v>
      </c>
    </row>
    <row r="69" spans="1:5" s="12" customFormat="1" ht="77.5">
      <c r="A69" s="55" t="s">
        <v>137</v>
      </c>
      <c r="B69" s="14" t="s">
        <v>138</v>
      </c>
      <c r="C69" s="45">
        <v>232.39750000000001</v>
      </c>
      <c r="D69" s="45">
        <v>0</v>
      </c>
      <c r="E69" s="45">
        <v>0</v>
      </c>
    </row>
    <row r="70" spans="1:5" s="18" customFormat="1" ht="46.4" customHeight="1">
      <c r="A70" s="11" t="s">
        <v>17</v>
      </c>
      <c r="B70" s="17" t="s">
        <v>18</v>
      </c>
      <c r="C70" s="44">
        <f>C71</f>
        <v>-220.50008</v>
      </c>
      <c r="D70" s="45">
        <v>0</v>
      </c>
      <c r="E70" s="45">
        <v>0</v>
      </c>
    </row>
    <row r="71" spans="1:5" s="12" customFormat="1" ht="63" customHeight="1">
      <c r="A71" s="13" t="s">
        <v>40</v>
      </c>
      <c r="B71" s="14" t="s">
        <v>19</v>
      </c>
      <c r="C71" s="45">
        <f>C72</f>
        <v>-220.50008</v>
      </c>
      <c r="D71" s="45">
        <v>0</v>
      </c>
      <c r="E71" s="45">
        <v>0</v>
      </c>
    </row>
    <row r="72" spans="1:5" s="12" customFormat="1" ht="70.400000000000006" customHeight="1">
      <c r="A72" s="13" t="s">
        <v>41</v>
      </c>
      <c r="B72" s="14" t="s">
        <v>21</v>
      </c>
      <c r="C72" s="45">
        <v>-220.50008</v>
      </c>
      <c r="D72" s="45">
        <v>0</v>
      </c>
      <c r="E72" s="45">
        <v>0</v>
      </c>
    </row>
    <row r="74" spans="1:5">
      <c r="A74"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81640625" style="33" customWidth="1"/>
    <col min="2" max="2" width="52.453125" style="1" customWidth="1"/>
    <col min="3" max="3" width="16.453125" style="1" customWidth="1"/>
    <col min="4" max="4" width="16.1796875" style="1" customWidth="1"/>
    <col min="5" max="5" width="14.54296875" style="1" customWidth="1"/>
    <col min="6" max="16384" width="8.54296875" style="1"/>
  </cols>
  <sheetData>
    <row r="1" spans="1:5" ht="76" customHeight="1">
      <c r="C1" s="60" t="s">
        <v>107</v>
      </c>
      <c r="D1" s="60"/>
      <c r="E1" s="60"/>
    </row>
    <row r="2" spans="1:5" ht="93" customHeight="1">
      <c r="A2" s="62"/>
      <c r="B2" s="20"/>
      <c r="C2" s="60" t="s">
        <v>103</v>
      </c>
      <c r="D2" s="60"/>
      <c r="E2" s="60"/>
    </row>
    <row r="3" spans="1:5" ht="0.65" hidden="1" customHeight="1">
      <c r="A3" s="62"/>
      <c r="B3" s="20"/>
      <c r="C3" s="34"/>
      <c r="D3" s="34"/>
      <c r="E3" s="34"/>
    </row>
    <row r="4" spans="1:5" ht="22.4" customHeight="1">
      <c r="A4" s="63" t="s">
        <v>0</v>
      </c>
      <c r="B4" s="63"/>
      <c r="C4" s="63"/>
      <c r="D4" s="63"/>
      <c r="E4" s="63"/>
    </row>
    <row r="5" spans="1:5" ht="20.9" customHeight="1">
      <c r="A5" s="63" t="s">
        <v>77</v>
      </c>
      <c r="B5" s="63"/>
      <c r="C5" s="63"/>
      <c r="D5" s="63"/>
      <c r="E5" s="63"/>
    </row>
    <row r="6" spans="1:5">
      <c r="A6" s="21"/>
      <c r="B6" s="22"/>
      <c r="C6" s="35"/>
      <c r="D6" s="61" t="s">
        <v>100</v>
      </c>
      <c r="E6" s="61"/>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1.15" customHeight="1">
      <c r="A40" s="6" t="s">
        <v>109</v>
      </c>
      <c r="B40" s="2" t="s">
        <v>117</v>
      </c>
      <c r="C40" s="40">
        <v>18396740</v>
      </c>
      <c r="D40" s="40">
        <v>0</v>
      </c>
      <c r="E40" s="40">
        <v>0</v>
      </c>
    </row>
    <row r="41" spans="1:5" s="12" customFormat="1" ht="95.1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4"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5" customHeight="1">
      <c r="A45" s="48"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рублей</vt:lpstr>
      <vt:lpstr>рублей</vt:lpstr>
      <vt:lpstr>' руб'!Заголовки_для_печати</vt:lpstr>
      <vt:lpstr>'тыс. рублей'!Заголовки_для_печати</vt:lpstr>
      <vt:lpstr>' руб'!Область_печати</vt:lpstr>
      <vt:lpstr>'тыс. рублей'!Область_печати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2022-08-01T06:29:19Z</dcterms:modified>
</cp:coreProperties>
</file>