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28"/>
  </bookViews>
  <sheets>
    <sheet name="рублей" sheetId="2" r:id="rId1"/>
    <sheet name="тыс.рублей" sheetId="4" r:id="rId2"/>
  </sheets>
  <definedNames>
    <definedName name="_xlnm.Print_Titles" localSheetId="0">рублей!$6:$7</definedName>
    <definedName name="_xlnm.Print_Area" localSheetId="0">рублей!$A$1:$H$118</definedName>
  </definedNames>
  <calcPr calcId="124519" iterate="1"/>
</workbook>
</file>

<file path=xl/calcChain.xml><?xml version="1.0" encoding="utf-8"?>
<calcChain xmlns="http://schemas.openxmlformats.org/spreadsheetml/2006/main">
  <c r="E44" i="4"/>
  <c r="H118"/>
  <c r="E118"/>
  <c r="H117"/>
  <c r="E117"/>
  <c r="H116"/>
  <c r="G116"/>
  <c r="F116"/>
  <c r="E116"/>
  <c r="D116"/>
  <c r="C116"/>
  <c r="H115"/>
  <c r="G115"/>
  <c r="F115"/>
  <c r="E115"/>
  <c r="D115"/>
  <c r="C115"/>
  <c r="H114"/>
  <c r="E114"/>
  <c r="H113"/>
  <c r="G113"/>
  <c r="F113"/>
  <c r="E113"/>
  <c r="D113"/>
  <c r="C113"/>
  <c r="H112"/>
  <c r="G112"/>
  <c r="F112"/>
  <c r="E112"/>
  <c r="D112"/>
  <c r="C112"/>
  <c r="H111"/>
  <c r="G111"/>
  <c r="F111"/>
  <c r="E111"/>
  <c r="D111"/>
  <c r="C111"/>
  <c r="H110"/>
  <c r="E110"/>
  <c r="H109"/>
  <c r="G109"/>
  <c r="F109"/>
  <c r="E109"/>
  <c r="D109"/>
  <c r="C109"/>
  <c r="H108"/>
  <c r="G108"/>
  <c r="F108"/>
  <c r="E108"/>
  <c r="D108"/>
  <c r="C108"/>
  <c r="H107"/>
  <c r="G107"/>
  <c r="F107"/>
  <c r="E107"/>
  <c r="D107"/>
  <c r="C107"/>
  <c r="H106"/>
  <c r="E106"/>
  <c r="H105"/>
  <c r="G105"/>
  <c r="F105"/>
  <c r="E105"/>
  <c r="D105"/>
  <c r="C105"/>
  <c r="H104"/>
  <c r="G104"/>
  <c r="F104"/>
  <c r="E104"/>
  <c r="D104"/>
  <c r="C104"/>
  <c r="H103"/>
  <c r="G103"/>
  <c r="F103"/>
  <c r="E103"/>
  <c r="D103"/>
  <c r="C103"/>
  <c r="H102"/>
  <c r="E102"/>
  <c r="H101"/>
  <c r="E101"/>
  <c r="H100"/>
  <c r="E100"/>
  <c r="H99"/>
  <c r="E99"/>
  <c r="H98"/>
  <c r="E98"/>
  <c r="H97"/>
  <c r="E97"/>
  <c r="H96"/>
  <c r="E96"/>
  <c r="H95"/>
  <c r="E95"/>
  <c r="H94"/>
  <c r="E94"/>
  <c r="H93"/>
  <c r="E93"/>
  <c r="H92"/>
  <c r="E92"/>
  <c r="H91"/>
  <c r="E91"/>
  <c r="H90"/>
  <c r="E90"/>
  <c r="H89"/>
  <c r="E89"/>
  <c r="H88"/>
  <c r="E88"/>
  <c r="H87"/>
  <c r="E87"/>
  <c r="H86"/>
  <c r="G86"/>
  <c r="F86"/>
  <c r="E86"/>
  <c r="E85" s="1"/>
  <c r="D86"/>
  <c r="D85" s="1"/>
  <c r="C86"/>
  <c r="C85" s="1"/>
  <c r="H85"/>
  <c r="G85"/>
  <c r="F85"/>
  <c r="H84"/>
  <c r="E84"/>
  <c r="H83"/>
  <c r="E83"/>
  <c r="G82"/>
  <c r="H82" s="1"/>
  <c r="D82"/>
  <c r="E82" s="1"/>
  <c r="H81"/>
  <c r="E81"/>
  <c r="H80"/>
  <c r="E80"/>
  <c r="H79"/>
  <c r="E79"/>
  <c r="H78"/>
  <c r="E78"/>
  <c r="H77"/>
  <c r="E77"/>
  <c r="H76"/>
  <c r="E76"/>
  <c r="G74"/>
  <c r="G73" s="1"/>
  <c r="G72" s="1"/>
  <c r="F74"/>
  <c r="C74"/>
  <c r="C73" s="1"/>
  <c r="F73"/>
  <c r="H71"/>
  <c r="E71"/>
  <c r="H70"/>
  <c r="E70"/>
  <c r="H69"/>
  <c r="E69"/>
  <c r="H68"/>
  <c r="E68"/>
  <c r="H67"/>
  <c r="E67"/>
  <c r="H66"/>
  <c r="E66"/>
  <c r="H65"/>
  <c r="G65"/>
  <c r="F65"/>
  <c r="E65"/>
  <c r="D65"/>
  <c r="C65"/>
  <c r="H64"/>
  <c r="G64"/>
  <c r="F64"/>
  <c r="E64"/>
  <c r="D64"/>
  <c r="C64"/>
  <c r="H63"/>
  <c r="E63"/>
  <c r="H62"/>
  <c r="G62"/>
  <c r="F62"/>
  <c r="E62"/>
  <c r="D62"/>
  <c r="C62"/>
  <c r="H61"/>
  <c r="E61"/>
  <c r="H60"/>
  <c r="G60"/>
  <c r="F60"/>
  <c r="E60"/>
  <c r="D60"/>
  <c r="C60"/>
  <c r="H59"/>
  <c r="G59"/>
  <c r="F59"/>
  <c r="E59"/>
  <c r="D59"/>
  <c r="C59"/>
  <c r="H58"/>
  <c r="E58"/>
  <c r="H57"/>
  <c r="G57"/>
  <c r="F57"/>
  <c r="E57"/>
  <c r="D57"/>
  <c r="C57"/>
  <c r="H56"/>
  <c r="G56"/>
  <c r="F56"/>
  <c r="E56"/>
  <c r="D56"/>
  <c r="C56"/>
  <c r="H53"/>
  <c r="E53"/>
  <c r="H52"/>
  <c r="E52"/>
  <c r="H51"/>
  <c r="E51"/>
  <c r="H50"/>
  <c r="E50"/>
  <c r="H49"/>
  <c r="E49"/>
  <c r="H48"/>
  <c r="E48"/>
  <c r="H47"/>
  <c r="E47"/>
  <c r="H46"/>
  <c r="E46"/>
  <c r="H45"/>
  <c r="E45"/>
  <c r="H44"/>
  <c r="H43"/>
  <c r="E43"/>
  <c r="H42"/>
  <c r="E42"/>
  <c r="H41"/>
  <c r="E41"/>
  <c r="H40"/>
  <c r="G40"/>
  <c r="F40"/>
  <c r="E40"/>
  <c r="D40"/>
  <c r="C40"/>
  <c r="H39"/>
  <c r="E39"/>
  <c r="H38"/>
  <c r="G38"/>
  <c r="F38"/>
  <c r="E38"/>
  <c r="D38"/>
  <c r="C38"/>
  <c r="H37"/>
  <c r="E37"/>
  <c r="H36"/>
  <c r="E36"/>
  <c r="H35"/>
  <c r="E35"/>
  <c r="H34"/>
  <c r="E34"/>
  <c r="H33"/>
  <c r="E33"/>
  <c r="H32"/>
  <c r="G32"/>
  <c r="F32"/>
  <c r="D32"/>
  <c r="C32"/>
  <c r="H31"/>
  <c r="E31"/>
  <c r="H30"/>
  <c r="E30"/>
  <c r="H29"/>
  <c r="E29"/>
  <c r="H28"/>
  <c r="E28"/>
  <c r="E27" s="1"/>
  <c r="G27"/>
  <c r="F27"/>
  <c r="D27"/>
  <c r="C27"/>
  <c r="H26"/>
  <c r="E26"/>
  <c r="H25"/>
  <c r="E25"/>
  <c r="H24"/>
  <c r="E24"/>
  <c r="H23"/>
  <c r="E23"/>
  <c r="H22"/>
  <c r="E22"/>
  <c r="H21"/>
  <c r="G21"/>
  <c r="F21"/>
  <c r="F20" s="1"/>
  <c r="F19" s="1"/>
  <c r="E21"/>
  <c r="D21"/>
  <c r="D20" s="1"/>
  <c r="D19" s="1"/>
  <c r="C21"/>
  <c r="C20"/>
  <c r="H18"/>
  <c r="E18"/>
  <c r="H17"/>
  <c r="E17"/>
  <c r="H16"/>
  <c r="E16"/>
  <c r="H15"/>
  <c r="G15"/>
  <c r="F15"/>
  <c r="F10" s="1"/>
  <c r="D15"/>
  <c r="D10" s="1"/>
  <c r="C15"/>
  <c r="C10" s="1"/>
  <c r="H14"/>
  <c r="E14"/>
  <c r="H13"/>
  <c r="E13"/>
  <c r="H12"/>
  <c r="E12"/>
  <c r="H11"/>
  <c r="E11"/>
  <c r="G10"/>
  <c r="C116" i="2"/>
  <c r="H118"/>
  <c r="H117"/>
  <c r="H116" s="1"/>
  <c r="H115" s="1"/>
  <c r="G116"/>
  <c r="G115" s="1"/>
  <c r="F116"/>
  <c r="F115" s="1"/>
  <c r="H114"/>
  <c r="H113" s="1"/>
  <c r="H112" s="1"/>
  <c r="H111" s="1"/>
  <c r="G113"/>
  <c r="F113"/>
  <c r="F112" s="1"/>
  <c r="F111" s="1"/>
  <c r="G112"/>
  <c r="G111" s="1"/>
  <c r="H110"/>
  <c r="H109"/>
  <c r="H108" s="1"/>
  <c r="H107" s="1"/>
  <c r="G109"/>
  <c r="F109"/>
  <c r="F108" s="1"/>
  <c r="F107" s="1"/>
  <c r="G108"/>
  <c r="G107" s="1"/>
  <c r="H106"/>
  <c r="H105" s="1"/>
  <c r="H104" s="1"/>
  <c r="H103" s="1"/>
  <c r="G105"/>
  <c r="F105"/>
  <c r="F104" s="1"/>
  <c r="F103" s="1"/>
  <c r="G104"/>
  <c r="G103" s="1"/>
  <c r="H102"/>
  <c r="H101"/>
  <c r="H100"/>
  <c r="H99"/>
  <c r="H98"/>
  <c r="H97"/>
  <c r="H96"/>
  <c r="H95"/>
  <c r="H94"/>
  <c r="H93"/>
  <c r="H92"/>
  <c r="H91"/>
  <c r="H90"/>
  <c r="H89"/>
  <c r="H88"/>
  <c r="H87"/>
  <c r="G86"/>
  <c r="G85" s="1"/>
  <c r="F86"/>
  <c r="F85" s="1"/>
  <c r="H84"/>
  <c r="H83"/>
  <c r="G82"/>
  <c r="H82" s="1"/>
  <c r="H81"/>
  <c r="H80"/>
  <c r="H79"/>
  <c r="H78"/>
  <c r="H77"/>
  <c r="H76"/>
  <c r="F74"/>
  <c r="F73" s="1"/>
  <c r="F72" s="1"/>
  <c r="H71"/>
  <c r="H70"/>
  <c r="H69"/>
  <c r="H68"/>
  <c r="H67"/>
  <c r="H66"/>
  <c r="H65" s="1"/>
  <c r="H64" s="1"/>
  <c r="G65"/>
  <c r="F65"/>
  <c r="F64" s="1"/>
  <c r="G64"/>
  <c r="H63"/>
  <c r="H62" s="1"/>
  <c r="G62"/>
  <c r="F62"/>
  <c r="H61"/>
  <c r="H60" s="1"/>
  <c r="G60"/>
  <c r="G59" s="1"/>
  <c r="F60"/>
  <c r="H58"/>
  <c r="H57" s="1"/>
  <c r="H56" s="1"/>
  <c r="G57"/>
  <c r="F57"/>
  <c r="F56" s="1"/>
  <c r="G56"/>
  <c r="H53"/>
  <c r="H52"/>
  <c r="H51"/>
  <c r="H50"/>
  <c r="H49"/>
  <c r="H48"/>
  <c r="H47"/>
  <c r="H46"/>
  <c r="H45"/>
  <c r="H44"/>
  <c r="H43"/>
  <c r="H42"/>
  <c r="H41"/>
  <c r="G40"/>
  <c r="G38" s="1"/>
  <c r="F40"/>
  <c r="H39"/>
  <c r="F38"/>
  <c r="H37"/>
  <c r="H36"/>
  <c r="H35"/>
  <c r="H34"/>
  <c r="H33"/>
  <c r="G32"/>
  <c r="F32"/>
  <c r="H31"/>
  <c r="H30"/>
  <c r="H29"/>
  <c r="H28"/>
  <c r="G27"/>
  <c r="F27"/>
  <c r="H26"/>
  <c r="H25"/>
  <c r="H24"/>
  <c r="H23"/>
  <c r="H22"/>
  <c r="G21"/>
  <c r="F21"/>
  <c r="G20"/>
  <c r="H18"/>
  <c r="H17"/>
  <c r="H16"/>
  <c r="G15"/>
  <c r="F15"/>
  <c r="F10" s="1"/>
  <c r="H14"/>
  <c r="H13"/>
  <c r="H12"/>
  <c r="H11"/>
  <c r="G10"/>
  <c r="E88"/>
  <c r="C86"/>
  <c r="E92"/>
  <c r="G20" i="4" l="1"/>
  <c r="G19" s="1"/>
  <c r="G9" s="1"/>
  <c r="E20"/>
  <c r="D9"/>
  <c r="C72"/>
  <c r="F72"/>
  <c r="C55"/>
  <c r="C54" s="1"/>
  <c r="G55"/>
  <c r="G54" s="1"/>
  <c r="H27"/>
  <c r="H20" s="1"/>
  <c r="H19" s="1"/>
  <c r="E32"/>
  <c r="H10"/>
  <c r="F55"/>
  <c r="F54" s="1"/>
  <c r="H74"/>
  <c r="H73" s="1"/>
  <c r="H72" s="1"/>
  <c r="H55" s="1"/>
  <c r="H54" s="1"/>
  <c r="F9"/>
  <c r="C19"/>
  <c r="C9" s="1"/>
  <c r="E19"/>
  <c r="E74"/>
  <c r="E73" s="1"/>
  <c r="E72" s="1"/>
  <c r="E55" s="1"/>
  <c r="E54" s="1"/>
  <c r="E15"/>
  <c r="E10" s="1"/>
  <c r="E9" s="1"/>
  <c r="D74"/>
  <c r="D73" s="1"/>
  <c r="D72" s="1"/>
  <c r="D55" s="1"/>
  <c r="D54" s="1"/>
  <c r="D8" s="1"/>
  <c r="H86" i="2"/>
  <c r="H85" s="1"/>
  <c r="H74"/>
  <c r="H73" s="1"/>
  <c r="F20"/>
  <c r="F19" s="1"/>
  <c r="F9" s="1"/>
  <c r="H27"/>
  <c r="H20" s="1"/>
  <c r="H21"/>
  <c r="H15"/>
  <c r="H10"/>
  <c r="G19"/>
  <c r="G9" s="1"/>
  <c r="H32"/>
  <c r="H40"/>
  <c r="G74"/>
  <c r="G73" s="1"/>
  <c r="G72" s="1"/>
  <c r="G55" s="1"/>
  <c r="G54" s="1"/>
  <c r="H38"/>
  <c r="F59"/>
  <c r="F55" s="1"/>
  <c r="F54" s="1"/>
  <c r="H59"/>
  <c r="H9" i="4" l="1"/>
  <c r="G8"/>
  <c r="F8"/>
  <c r="C8"/>
  <c r="H8"/>
  <c r="E8"/>
  <c r="H72" i="2"/>
  <c r="H55" s="1"/>
  <c r="H54" s="1"/>
  <c r="G8"/>
  <c r="F8"/>
  <c r="H19"/>
  <c r="H9" s="1"/>
  <c r="H8" l="1"/>
  <c r="C27"/>
  <c r="D86" l="1"/>
  <c r="E89"/>
  <c r="E90"/>
  <c r="E91"/>
  <c r="E87"/>
  <c r="D62"/>
  <c r="E71" l="1"/>
  <c r="D65"/>
  <c r="C65"/>
  <c r="E14"/>
  <c r="E45"/>
  <c r="E46"/>
  <c r="E47"/>
  <c r="E48"/>
  <c r="E49"/>
  <c r="E50"/>
  <c r="E51"/>
  <c r="E52"/>
  <c r="E53"/>
  <c r="E44"/>
  <c r="E43"/>
  <c r="E42"/>
  <c r="E41"/>
  <c r="E37"/>
  <c r="E36"/>
  <c r="E35"/>
  <c r="E34"/>
  <c r="E31"/>
  <c r="E26"/>
  <c r="E23"/>
  <c r="E66"/>
  <c r="C21"/>
  <c r="D32"/>
  <c r="C32"/>
  <c r="E69"/>
  <c r="E70"/>
  <c r="D27"/>
  <c r="E30"/>
  <c r="C115" l="1"/>
  <c r="C113"/>
  <c r="C112" s="1"/>
  <c r="C111" s="1"/>
  <c r="C109"/>
  <c r="C108" s="1"/>
  <c r="C107" s="1"/>
  <c r="C105"/>
  <c r="C104" s="1"/>
  <c r="C103" s="1"/>
  <c r="C85"/>
  <c r="C74"/>
  <c r="C73" s="1"/>
  <c r="C64"/>
  <c r="C62"/>
  <c r="C60"/>
  <c r="C57"/>
  <c r="C56" s="1"/>
  <c r="C40"/>
  <c r="C38" s="1"/>
  <c r="C15"/>
  <c r="C10" s="1"/>
  <c r="C72" l="1"/>
  <c r="C59"/>
  <c r="C20"/>
  <c r="C19" l="1"/>
  <c r="C9" s="1"/>
  <c r="C55"/>
  <c r="C54" s="1"/>
  <c r="C8" l="1"/>
  <c r="E83"/>
  <c r="E84"/>
  <c r="E79"/>
  <c r="E118" l="1"/>
  <c r="E117"/>
  <c r="E114"/>
  <c r="E113" s="1"/>
  <c r="E112" s="1"/>
  <c r="E111" s="1"/>
  <c r="E110"/>
  <c r="E109" s="1"/>
  <c r="E108" s="1"/>
  <c r="E107" s="1"/>
  <c r="E106"/>
  <c r="E105" s="1"/>
  <c r="E104" s="1"/>
  <c r="E103" s="1"/>
  <c r="E102"/>
  <c r="E101"/>
  <c r="E100"/>
  <c r="E99"/>
  <c r="E98"/>
  <c r="E97"/>
  <c r="E96"/>
  <c r="E95"/>
  <c r="E94"/>
  <c r="E93"/>
  <c r="E86" s="1"/>
  <c r="E81"/>
  <c r="E80"/>
  <c r="E78"/>
  <c r="E77"/>
  <c r="E76"/>
  <c r="E68"/>
  <c r="E67"/>
  <c r="E63"/>
  <c r="E62" s="1"/>
  <c r="E61"/>
  <c r="E60" s="1"/>
  <c r="E58"/>
  <c r="E57" s="1"/>
  <c r="E56" s="1"/>
  <c r="E39"/>
  <c r="E33"/>
  <c r="E32" s="1"/>
  <c r="E29"/>
  <c r="E28"/>
  <c r="E25"/>
  <c r="E24"/>
  <c r="E22"/>
  <c r="E21" s="1"/>
  <c r="E18"/>
  <c r="E17"/>
  <c r="E16"/>
  <c r="E13"/>
  <c r="E12"/>
  <c r="E11"/>
  <c r="D116"/>
  <c r="D115" s="1"/>
  <c r="D113"/>
  <c r="D112" s="1"/>
  <c r="D111" s="1"/>
  <c r="D109"/>
  <c r="D108" s="1"/>
  <c r="D107" s="1"/>
  <c r="D105"/>
  <c r="D104" s="1"/>
  <c r="D103" s="1"/>
  <c r="D85"/>
  <c r="D82"/>
  <c r="D64"/>
  <c r="D60"/>
  <c r="D57"/>
  <c r="D56" s="1"/>
  <c r="D40"/>
  <c r="D38" s="1"/>
  <c r="D21"/>
  <c r="D15"/>
  <c r="D10" s="1"/>
  <c r="E85" l="1"/>
  <c r="E116"/>
  <c r="E115" s="1"/>
  <c r="E65"/>
  <c r="E64" s="1"/>
  <c r="E59" s="1"/>
  <c r="E27"/>
  <c r="E20" s="1"/>
  <c r="E15"/>
  <c r="E10" s="1"/>
  <c r="E82"/>
  <c r="D74"/>
  <c r="D73" s="1"/>
  <c r="D72" s="1"/>
  <c r="E74"/>
  <c r="E73" s="1"/>
  <c r="E40"/>
  <c r="E38" s="1"/>
  <c r="D59"/>
  <c r="D20"/>
  <c r="E72" l="1"/>
  <c r="E55" s="1"/>
  <c r="E54" s="1"/>
  <c r="E19"/>
  <c r="E9" s="1"/>
  <c r="D19"/>
  <c r="D9" s="1"/>
  <c r="D55"/>
  <c r="D54" s="1"/>
  <c r="D8" l="1"/>
  <c r="E8"/>
</calcChain>
</file>

<file path=xl/sharedStrings.xml><?xml version="1.0" encoding="utf-8"?>
<sst xmlns="http://schemas.openxmlformats.org/spreadsheetml/2006/main" count="464" uniqueCount="228">
  <si>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</si>
  <si>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</si>
  <si>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</si>
  <si>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</si>
  <si>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</si>
  <si>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</si>
  <si>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</si>
  <si>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</si>
  <si>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</si>
  <si>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t>
  </si>
  <si>
    <t>Прочие межбюджетные трансферты, передаваемые бюджетам городских поселений</t>
  </si>
  <si>
    <t>2 18 00000 00 0000 000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</si>
  <si>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</si>
  <si>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</si>
  <si>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в целях обеспечения надлежащего осуществления полномочий по решению вопросов местного значения</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</si>
  <si>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</si>
  <si>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</si>
  <si>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</si>
  <si>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</si>
  <si>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</si>
  <si>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</si>
  <si>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</si>
  <si>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 xml:space="preserve">     прочие межбюджетные трансферты, передаваемые бюджетам городских поселений</t>
  </si>
  <si>
    <t xml:space="preserve">     межбюджетные трансферты, передаваемые бюджетам городских поселений на поддержку мер по обеспечению сбалансированности бюджетов</t>
  </si>
  <si>
    <t>Прочие субсидии</t>
  </si>
  <si>
    <t>Прочие субсидии бюджетам городских поселений</t>
  </si>
  <si>
    <t>Код бюджетной
классификации</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</si>
  <si>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</si>
  <si>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</si>
  <si>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</si>
  <si>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</si>
  <si>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2 02 10000 00 0000 150</t>
  </si>
  <si>
    <t xml:space="preserve">2 02 20000 00 0000 150
</t>
  </si>
  <si>
    <t xml:space="preserve">2 02 25466 00 0000 150
</t>
  </si>
  <si>
    <t xml:space="preserve">2 02 25466 13 0000 150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</si>
  <si>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</si>
  <si>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</si>
  <si>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</si>
  <si>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</si>
  <si>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</si>
  <si>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</si>
  <si>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</si>
  <si>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</si>
  <si>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</si>
  <si>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</si>
  <si>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2 07 05030 13 0073 150</t>
  </si>
  <si>
    <t>2 04 05000 13 0000 150</t>
  </si>
  <si>
    <t>2 04 05099 13 0000 150</t>
  </si>
  <si>
    <t>2 04 05099 13 0073 150</t>
  </si>
  <si>
    <t>2 02 49999 13 0900 150</t>
  </si>
  <si>
    <t>2 02 49999 13 0600 150</t>
  </si>
  <si>
    <t>2 02 49999 13 0400 150</t>
  </si>
  <si>
    <t>2 02 49999 13 0300 150</t>
  </si>
  <si>
    <t>2 02 49999 13 0100 150</t>
  </si>
  <si>
    <t>2 02 49999 13 0000 150</t>
  </si>
  <si>
    <t>2 02 49999 00 0000 150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</si>
  <si>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</si>
  <si>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</si>
  <si>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</si>
  <si>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</si>
  <si>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</si>
  <si>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ИТОГО НАЛОГОВЫЕ И НЕНАЛОГОВЫЕ ДОХОДЫ</t>
  </si>
  <si>
    <t>Налоговые доходы</t>
  </si>
  <si>
    <t>НДФЛ</t>
  </si>
  <si>
    <t>100 1 03 02000 01 0000 110</t>
  </si>
  <si>
    <t>Акцизы по подакцизным товарам</t>
  </si>
  <si>
    <t>ЕСХН (налоги на совокупный доход)</t>
  </si>
  <si>
    <t>Налог на имущество физических лиц</t>
  </si>
  <si>
    <t>Земельный налог, в том числе:</t>
  </si>
  <si>
    <t xml:space="preserve">     земельный налог с организаций </t>
  </si>
  <si>
    <t xml:space="preserve">     земельный налог с физических лиц</t>
  </si>
  <si>
    <t>Госпошлина</t>
  </si>
  <si>
    <t>Неналоговые доходы</t>
  </si>
  <si>
    <t>Доходы от использования имущества</t>
  </si>
  <si>
    <t>Доходы от сдачи в аренду имущества, составляющего казну городских поселений</t>
  </si>
  <si>
    <t>Плата по соглашениям об установлении сервитута</t>
  </si>
  <si>
    <t>Доходы от перечисления части прибыли МУП</t>
  </si>
  <si>
    <t>Плата за пользование муниципальным жилым помещением</t>
  </si>
  <si>
    <t>Доходы от платных услуг МКУ и компенсации затрат государства</t>
  </si>
  <si>
    <t xml:space="preserve">  - доходы от оказания услуг по оформлению документов на приватизацию мун. жилья</t>
  </si>
  <si>
    <t xml:space="preserve">  - доходы от оказания услуг по подготовке документации для перепланировки помещений</t>
  </si>
  <si>
    <t xml:space="preserve">  - доходы от возврата дебиторской задолженности прошлых лет</t>
  </si>
  <si>
    <t xml:space="preserve">  - доходы от компенсации затрат бюджета поселений</t>
  </si>
  <si>
    <t>Доходы от продажи мат.немат. активов</t>
  </si>
  <si>
    <t>Доходы от реализации имущества</t>
  </si>
  <si>
    <t>Доходы от продажи зем. участков</t>
  </si>
  <si>
    <t>Плата за увеличение площади зем участков, находящихся в частной собственности</t>
  </si>
  <si>
    <t>Штрафы, санкции, возмещение ущерба</t>
  </si>
  <si>
    <t xml:space="preserve">  - прочие поступления от денежных взысканий (штрафов)</t>
  </si>
  <si>
    <t>Прочие неналоговые доходы</t>
  </si>
  <si>
    <r>
      <t xml:space="preserve">Доходы от аренды земельных участков                                                 </t>
    </r>
    <r>
      <rPr>
        <i/>
        <sz val="12"/>
        <rFont val="Times New Roman"/>
        <family val="1"/>
        <charset val="204"/>
      </rPr>
      <t xml:space="preserve"> </t>
    </r>
  </si>
  <si>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</si>
  <si>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ВСЕГО ДОХОДОВ</t>
  </si>
  <si>
    <t>рублей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</si>
  <si>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</si>
  <si>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</si>
  <si>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</si>
  <si>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</si>
  <si>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</si>
  <si>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2 19 00000 00 0000 000</t>
  </si>
  <si>
    <t>Возврат остатков субсидий,  субвенций и иных межбюджетных трансфертов, имеющих целевое назначение, прошлых лет</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</si>
  <si>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</si>
  <si>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</si>
  <si>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</si>
  <si>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</si>
  <si>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</si>
  <si>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2 19 00000 13 0000 150</t>
  </si>
  <si>
    <t>0 00 00000 00 0000 000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</si>
  <si>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</si>
  <si>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1 00 00000 00 0000 000</t>
  </si>
  <si>
    <t>1 01 02000 01 0000 110</t>
  </si>
  <si>
    <t>1 05 03000 01 0000 110</t>
  </si>
  <si>
    <t>1 06 01030 13 0000 110</t>
  </si>
  <si>
    <t>1 06 06000 13 0000 110</t>
  </si>
  <si>
    <t>1 06 06033 13 0000 110</t>
  </si>
  <si>
    <t>1 06 06043 13 0000 110</t>
  </si>
  <si>
    <t>1 08 07175 01 0000 110</t>
  </si>
  <si>
    <t>1 11 00000 13 0000 120</t>
  </si>
  <si>
    <t>1 11 05000 13 0000 120</t>
  </si>
  <si>
    <t>1 11 05013 13 0000 120</t>
  </si>
  <si>
    <t>1 11 05025 13 0000 120</t>
  </si>
  <si>
    <t>1 11 05075 13 0000 120</t>
  </si>
  <si>
    <t>1 11 05300 00 0000 120</t>
  </si>
  <si>
    <t>1 11 07015 13 0000 120</t>
  </si>
  <si>
    <t>1 11 09045 13 0000 120</t>
  </si>
  <si>
    <t>1 13 00000 13 0000 130</t>
  </si>
  <si>
    <t>1 13 01540 13 0000 130</t>
  </si>
  <si>
    <t>1 13 01995 13 0100 130</t>
  </si>
  <si>
    <t>1 13 01995 13 0200 130</t>
  </si>
  <si>
    <t>1 13 02995 13 0200 130</t>
  </si>
  <si>
    <t>1 13 02995 13 0900 130</t>
  </si>
  <si>
    <t>1 14 00000 13 0000 000</t>
  </si>
  <si>
    <t>1 14 02053 13 0000 410</t>
  </si>
  <si>
    <t>1 14 06000 13 0000 430</t>
  </si>
  <si>
    <t>1 14 06013 13 0000 430</t>
  </si>
  <si>
    <t>1 14 06025 13 0000 430</t>
  </si>
  <si>
    <t>1 14 06313 13 0000 430</t>
  </si>
  <si>
    <t>1 16 00000 13 0000 000</t>
  </si>
  <si>
    <t>1 16 51040 02 0000 140</t>
  </si>
  <si>
    <t>1 16 90050 13 0000 140</t>
  </si>
  <si>
    <t>1 17 05000 13 0000 180</t>
  </si>
  <si>
    <t>2 02 49999 13 0110 150</t>
  </si>
  <si>
    <t xml:space="preserve">     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</si>
  <si>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2 02 45454 00 0000 150</t>
  </si>
  <si>
    <t>2 02 45454 13 0000 150</t>
  </si>
  <si>
    <t>Межбюджетные трансферты, передаваемые бюджетам городских поселений на создание модельных муниципальных библиотек</t>
  </si>
  <si>
    <t xml:space="preserve">2 02 29999 13 0073 150
</t>
  </si>
  <si>
    <t>2 02 49999 13 0025 150</t>
  </si>
  <si>
    <t>2 02 49999 13 0150 150</t>
  </si>
  <si>
    <t xml:space="preserve">     межбюджетные трансферты, передаваемые бюджетам  городских поселений на обеспечение условий для создания модельных муниципальных библиотек</t>
  </si>
  <si>
    <t xml:space="preserve">     межбюджетные трансферты, передаваемые бюджетам городских поселений на мероприятия в сфере дорожного хозяйства</t>
  </si>
  <si>
    <t xml:space="preserve">2 02 29999 13 0080 150
</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</si>
  <si>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</si>
  <si>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1 11 09045 13 0300 120</t>
  </si>
  <si>
    <t xml:space="preserve">     плата за коммерческий найм муниципального жилого помещения</t>
  </si>
  <si>
    <t>1 11 09045 13 0200 120</t>
  </si>
  <si>
    <t xml:space="preserve">     плата за социальный найм муниципального жилого помещения</t>
  </si>
  <si>
    <t xml:space="preserve">  - от аренды до разграничения собственности на землю (50%) (сроки 10.04., 10.07, 10.10., 10.01. Пост.Прав. Сарат.обл. № 412-П от 27.11.2007г)</t>
  </si>
  <si>
    <t xml:space="preserve">  - от аренды после разграничения соб-сти на землю  (сроки 15.02., 15.05., 15.08., 15.11. реш-е Совета №159 от 12.02.2010г.)</t>
  </si>
  <si>
    <t>плата за оказание услуг по присоединению объектов дорож. сервиса к автодорогам общего пользования</t>
  </si>
  <si>
    <t xml:space="preserve">  - от продажи земельных участков до разграничения собственности 50%</t>
  </si>
  <si>
    <t xml:space="preserve">  - от продажи земельных участков после разграничения собственности</t>
  </si>
  <si>
    <r>
      <t xml:space="preserve"> - штрафы за несоблюдение муниципальных правовых актов (</t>
    </r>
    <r>
      <rPr>
        <i/>
        <sz val="12"/>
        <rFont val="Times New Roman"/>
        <family val="1"/>
        <charset val="204"/>
      </rPr>
      <t>по благоустройству поселений административная комиссия</t>
    </r>
    <r>
      <rPr>
        <sz val="12"/>
        <rFont val="Times New Roman"/>
        <family val="1"/>
        <charset val="204"/>
      </rPr>
      <t>)</t>
    </r>
  </si>
  <si>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</si>
  <si>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Межбюджетные трансферты, передаваемые бюджетам на создание модельных муниципальных библиотек</t>
  </si>
  <si>
    <t>2 02 29999 13 0098 150</t>
  </si>
  <si>
    <t>2 02 25555 00 0000 150</t>
  </si>
  <si>
    <t>Субсидии бюджетам на реализацию программ формирования современной городской среды</t>
  </si>
  <si>
    <t>2 02 25555 13 0000 150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</si>
  <si>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</si>
  <si>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</si>
  <si>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</si>
  <si>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</si>
  <si>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Уточнение плановых назначений бюджета  (увеличение+; уменьшение -)</t>
  </si>
  <si>
    <t>К утверждению</t>
  </si>
  <si>
    <t>тыс. рублей</t>
  </si>
  <si>
    <t>Приложение №  1                                                к пояснительной записке</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</si>
  <si>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</si>
  <si>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</si>
  <si>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</si>
  <si>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</si>
  <si>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</si>
  <si>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</si>
  <si>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</si>
  <si>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1 16 10123 01 0131 140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</si>
  <si>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поселений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</si>
  <si>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1 11 09045 13 0500 120</t>
  </si>
  <si>
    <t>1 11 09045 13 0600 120</t>
  </si>
  <si>
    <t xml:space="preserve">   плата за наем жилых помещений специализированного муниципального жилищного фонда БМР</t>
  </si>
  <si>
    <t xml:space="preserve">   плата за предоставление права на размещение нестационарных торговых объектов</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</si>
  <si>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</si>
  <si>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</si>
  <si>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</si>
  <si>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</si>
  <si>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Внесение изменений в поступление доходов  бюджета муниципального образования</t>
  </si>
  <si>
    <t>город Балаково на 2021 год</t>
  </si>
  <si>
    <t>1 17 15000 13 0000 000</t>
  </si>
  <si>
    <t>Инициативные платежи</t>
  </si>
  <si>
    <t>2 02 16001 13 0000 150</t>
  </si>
  <si>
    <t>2 02 16001 00 0000 150</t>
  </si>
  <si>
    <t>Дотации бюджетам городских поселений на выравнивание бюджетной обеспеченности из бюджетов муниципальных районов</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</si>
  <si>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</si>
  <si>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</si>
  <si>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</si>
  <si>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2 02 40014 13 0050 150</t>
  </si>
  <si>
    <t>2 02 40014 13 0060 150</t>
  </si>
  <si>
    <t>2 02 40014 13 0070 150</t>
  </si>
  <si>
    <t>2 02 40014 13 0080 150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</si>
  <si>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</si>
  <si>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</si>
  <si>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</si>
  <si>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t>
  </si>
  <si>
    <t>2 02 49999 13 0180 150</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</si>
  <si>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t>
  </si>
  <si>
    <t>2 02 49999 13 0006 150</t>
  </si>
  <si>
    <t>2 02 49999 13 0052 150</t>
  </si>
  <si>
    <t>2 02 49999 13 0053 150</t>
  </si>
  <si>
    <t xml:space="preserve">     субсидии бюджетам городских поселений на реализацию  инициативных проектов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</si>
  <si>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</si>
  <si>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</si>
  <si>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</si>
  <si>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 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</si>
  <si>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 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</si>
  <si>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2 02 49999 13 0055 150</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</si>
  <si>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</si>
  <si>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</si>
  <si>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План на 2021 год по решению Совета МО г. Балаково от 26.11.2021г. №242               </t>
  </si>
  <si>
    <t xml:space="preserve">План на 2022 год по решению Совета МО г. Балаково от 26.11.2021г. №242               </t>
  </si>
</sst>
</file>

<file path=xl/styles.xml><?xml version="1.0" encoding="utf-8"?>
<styleSheet xmlns="http://schemas.openxmlformats.org/spreadsheetml/2006/main">
  <numFmts count="2">
    <numFmt numFmtId="164" formatCode="#,##0.0"/>
    <numFmt numFmtId="165" formatCode="#,##0_ ;[Red]\-#,##0\ "/>
  </numFmts>
  <fonts count="33">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0"/>
      <name val="Arial"/>
      <family val="2"/>
      <charset val="204"/>
    </font>
    <font>
      <b/>
      <sz val="12"/>
      <name val="Times New Roman"/>
      <family val="1"/>
      <charset val="204"/>
    </font>
    <font>
      <sz val="10"/>
      <name val="Times New Roman CE"/>
      <charset val="204"/>
    </font>
    <font>
      <sz val="14"/>
      <name val="Times New Roman"/>
      <family val="1"/>
      <charset val="204"/>
    </font>
    <font>
      <b/>
      <i/>
      <sz val="12"/>
      <name val="Times New Roman"/>
      <family val="1"/>
      <charset val="204"/>
    </font>
    <font>
      <i/>
      <sz val="12"/>
      <name val="Times New Roman"/>
      <family val="1"/>
      <charset val="204"/>
    </font>
    <font>
      <b/>
      <i/>
      <sz val="12"/>
      <color theme="1"/>
      <name val="Times New Roman"/>
      <family val="1"/>
      <charset val="204"/>
    </font>
    <font>
      <b/>
      <sz val="12"/>
      <color indexed="8"/>
      <name val="Times New Roman"/>
      <family val="1"/>
      <charset val="204"/>
    </font>
    <font>
      <sz val="14"/>
      <color rgb="FF000000"/>
      <name val="Times New Roman"/>
      <family val="1"/>
      <charset val="204"/>
    </font>
    <font>
      <i/>
      <sz val="14"/>
      <name val="Times New Roman"/>
      <family val="1"/>
      <charset val="204"/>
    </font>
    <font>
      <i/>
      <sz val="12"/>
      <color indexed="8"/>
      <name val="Times New Roman"/>
      <family val="1"/>
      <charset val="204"/>
    </font>
    <font>
      <b/>
      <sz val="10"/>
      <color theme="1"/>
      <name val="Times New Roman"/>
      <family val="1"/>
      <charset val="204"/>
    </font>
    <font>
      <sz val="11"/>
      <color theme="1"/>
      <name val="Times New Roman"/>
      <family val="1"/>
      <charset val="204"/>
    </font>
    <font>
      <b/>
      <sz val="10"/>
      <name val="Times New Roman"/>
      <family val="1"/>
      <charset val="204"/>
    </font>
    <font>
      <b/>
      <sz val="11"/>
      <color theme="1"/>
      <name val="Times New Roman"/>
      <family val="1"/>
      <charset val="204"/>
    </font>
    <font>
      <i/>
      <sz val="11"/>
      <color theme="1"/>
      <name val="Times New Roman"/>
      <family val="1"/>
      <charset val="204"/>
    </font>
    <font>
      <sz val="10"/>
      <name val="Times New Roman"/>
      <family val="1"/>
      <charset val="204"/>
    </font>
    <font>
      <sz val="10"/>
      <name val="Arial"/>
      <family val="2"/>
      <charset val="204"/>
    </font>
    <font>
      <sz val="8"/>
      <name val="Arial"/>
      <family val="2"/>
      <charset val="204"/>
    </font>
    <font>
      <i/>
      <sz val="8"/>
      <name val="Arial"/>
      <family val="2"/>
      <charset val="204"/>
    </font>
    <font>
      <b/>
      <sz val="14"/>
      <name val="Times New Roman"/>
      <family val="1"/>
      <charset val="204"/>
    </font>
    <font>
      <sz val="11"/>
      <name val="Times New Roman"/>
      <family val="1"/>
      <charset val="204"/>
    </font>
    <font>
      <sz val="8"/>
      <name val="Arial"/>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0" fillId="0" borderId="0"/>
    <xf numFmtId="0" fontId="12" fillId="0" borderId="0"/>
    <xf numFmtId="0" fontId="27" fillId="0" borderId="0"/>
    <xf numFmtId="0" fontId="27" fillId="0" borderId="0"/>
  </cellStyleXfs>
  <cellXfs count="90">
    <xf numFmtId="0" fontId="0" fillId="0" borderId="0" xfId="0"/>
    <xf numFmtId="0" fontId="6" fillId="0" borderId="1" xfId="0" applyFont="1" applyBorder="1" applyAlignment="1">
      <alignment vertical="center" wrapText="1"/>
    </xf>
    <xf numFmtId="0" fontId="6" fillId="0" borderId="1" xfId="0" applyFont="1" applyFill="1" applyBorder="1" applyAlignment="1">
      <alignment vertical="center" wrapText="1"/>
    </xf>
    <xf numFmtId="164" fontId="9" fillId="0" borderId="1" xfId="0" applyNumberFormat="1" applyFont="1" applyFill="1" applyBorder="1" applyAlignment="1">
      <alignment horizontal="left" vertical="center" wrapText="1"/>
    </xf>
    <xf numFmtId="164" fontId="9" fillId="0" borderId="1" xfId="0" applyNumberFormat="1" applyFont="1" applyFill="1" applyBorder="1" applyAlignment="1">
      <alignment horizontal="center" vertical="center" shrinkToFit="1"/>
    </xf>
    <xf numFmtId="0" fontId="11" fillId="0" borderId="1" xfId="1" applyNumberFormat="1" applyFont="1" applyFill="1" applyBorder="1" applyAlignment="1" applyProtection="1">
      <alignment horizontal="left" vertical="center" wrapText="1"/>
      <protection hidden="1"/>
    </xf>
    <xf numFmtId="0" fontId="9" fillId="0" borderId="1" xfId="1" applyNumberFormat="1" applyFont="1" applyFill="1" applyBorder="1" applyAlignment="1" applyProtection="1">
      <alignment horizontal="left" vertical="center" wrapText="1"/>
      <protection hidden="1"/>
    </xf>
    <xf numFmtId="0" fontId="9"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shrinkToFit="1"/>
    </xf>
    <xf numFmtId="4" fontId="9" fillId="0" borderId="1" xfId="1" applyNumberFormat="1" applyFont="1" applyFill="1" applyBorder="1" applyAlignment="1" applyProtection="1">
      <alignment horizontal="center" vertical="center" shrinkToFit="1"/>
      <protection hidden="1"/>
    </xf>
    <xf numFmtId="49" fontId="11" fillId="0" borderId="1" xfId="1" applyNumberFormat="1" applyFont="1" applyFill="1" applyBorder="1" applyAlignment="1" applyProtection="1">
      <alignment horizontal="center" vertical="center" shrinkToFit="1"/>
      <protection hidden="1"/>
    </xf>
    <xf numFmtId="49" fontId="9" fillId="0" borderId="1" xfId="1" applyNumberFormat="1" applyFont="1" applyFill="1" applyBorder="1" applyAlignment="1" applyProtection="1">
      <alignment horizontal="center" vertical="center" shrinkToFit="1"/>
      <protection hidden="1"/>
    </xf>
    <xf numFmtId="0" fontId="9" fillId="0" borderId="1" xfId="1" applyNumberFormat="1" applyFont="1" applyFill="1" applyBorder="1" applyAlignment="1" applyProtection="1">
      <alignment horizontal="center" vertical="center" shrinkToFit="1"/>
      <protection hidden="1"/>
    </xf>
    <xf numFmtId="0" fontId="5" fillId="0" borderId="1" xfId="0" applyFont="1" applyFill="1" applyBorder="1" applyAlignment="1">
      <alignment vertical="center" wrapText="1"/>
    </xf>
    <xf numFmtId="0" fontId="7" fillId="0" borderId="1" xfId="0" applyFont="1" applyFill="1" applyBorder="1" applyAlignment="1">
      <alignment vertical="center" wrapText="1"/>
    </xf>
    <xf numFmtId="0" fontId="11" fillId="0" borderId="1" xfId="2" applyNumberFormat="1" applyFont="1" applyFill="1" applyBorder="1" applyAlignment="1">
      <alignment vertical="center" wrapText="1"/>
    </xf>
    <xf numFmtId="165" fontId="14" fillId="0" borderId="1" xfId="2" applyNumberFormat="1" applyFont="1" applyFill="1" applyBorder="1" applyAlignment="1">
      <alignment vertical="center" wrapText="1"/>
    </xf>
    <xf numFmtId="165" fontId="9" fillId="0" borderId="1" xfId="2" applyNumberFormat="1" applyFont="1" applyFill="1" applyBorder="1" applyAlignment="1">
      <alignment vertical="center" wrapText="1"/>
    </xf>
    <xf numFmtId="0" fontId="15" fillId="0" borderId="1" xfId="0" applyFont="1" applyFill="1" applyBorder="1" applyAlignment="1">
      <alignment horizontal="left" vertical="center" wrapText="1"/>
    </xf>
    <xf numFmtId="165" fontId="16" fillId="0" borderId="1" xfId="2" applyNumberFormat="1" applyFont="1" applyFill="1" applyBorder="1" applyAlignment="1">
      <alignment vertical="center" wrapText="1"/>
    </xf>
    <xf numFmtId="0" fontId="11" fillId="0" borderId="1" xfId="0" applyFont="1" applyFill="1" applyBorder="1" applyAlignment="1">
      <alignment horizontal="left" vertical="center" wrapText="1"/>
    </xf>
    <xf numFmtId="49" fontId="9" fillId="0" borderId="1" xfId="2" applyNumberFormat="1" applyFont="1" applyFill="1" applyBorder="1" applyAlignment="1">
      <alignment vertical="center" wrapText="1"/>
    </xf>
    <xf numFmtId="0" fontId="9" fillId="0" borderId="1" xfId="2" applyNumberFormat="1" applyFont="1" applyFill="1" applyBorder="1" applyAlignment="1">
      <alignment horizontal="center" vertical="center" shrinkToFit="1"/>
    </xf>
    <xf numFmtId="0" fontId="15" fillId="0" borderId="1" xfId="2" applyNumberFormat="1" applyFont="1" applyFill="1" applyBorder="1" applyAlignment="1">
      <alignment horizontal="left" vertical="center" shrinkToFit="1"/>
    </xf>
    <xf numFmtId="0" fontId="9" fillId="0" borderId="1" xfId="0" applyFont="1" applyFill="1" applyBorder="1" applyAlignment="1">
      <alignment horizontal="center" vertical="center" shrinkToFit="1"/>
    </xf>
    <xf numFmtId="0" fontId="15" fillId="0" borderId="1" xfId="0" applyFont="1" applyFill="1" applyBorder="1" applyAlignment="1">
      <alignment horizontal="center" vertical="center" shrinkToFit="1"/>
    </xf>
    <xf numFmtId="0" fontId="7" fillId="0" borderId="1" xfId="2" applyNumberFormat="1" applyFont="1" applyFill="1" applyBorder="1" applyAlignment="1">
      <alignment horizontal="center" vertical="center" shrinkToFit="1"/>
    </xf>
    <xf numFmtId="0" fontId="11" fillId="0" borderId="1" xfId="0" applyFont="1" applyFill="1" applyBorder="1" applyAlignment="1">
      <alignment horizontal="center" vertical="center" shrinkToFit="1"/>
    </xf>
    <xf numFmtId="0" fontId="17" fillId="0" borderId="1" xfId="0" applyFont="1" applyFill="1" applyBorder="1" applyAlignment="1">
      <alignment horizontal="center" vertical="center" shrinkToFit="1"/>
    </xf>
    <xf numFmtId="0" fontId="8" fillId="0" borderId="1" xfId="0" applyFont="1" applyFill="1" applyBorder="1" applyAlignment="1">
      <alignment horizontal="center" vertical="center" shrinkToFit="1"/>
    </xf>
    <xf numFmtId="0" fontId="11" fillId="0" borderId="1" xfId="2" applyNumberFormat="1" applyFont="1" applyFill="1" applyBorder="1" applyAlignment="1">
      <alignment horizontal="center" vertical="center" shrinkToFit="1"/>
    </xf>
    <xf numFmtId="0" fontId="11" fillId="0" borderId="1" xfId="0" applyNumberFormat="1" applyFont="1" applyFill="1" applyBorder="1" applyAlignment="1">
      <alignment horizontal="center" vertical="center" shrinkToFit="1"/>
    </xf>
    <xf numFmtId="164" fontId="11" fillId="0" borderId="1" xfId="0" applyNumberFormat="1" applyFont="1" applyFill="1" applyBorder="1" applyAlignment="1">
      <alignment horizontal="left" vertical="center" wrapText="1"/>
    </xf>
    <xf numFmtId="164" fontId="9" fillId="0" borderId="1" xfId="0" applyNumberFormat="1" applyFont="1" applyFill="1" applyBorder="1" applyAlignment="1">
      <alignment vertical="center" wrapText="1"/>
    </xf>
    <xf numFmtId="0" fontId="15" fillId="0" borderId="1" xfId="1" applyNumberFormat="1" applyFont="1" applyFill="1" applyBorder="1" applyAlignment="1" applyProtection="1">
      <alignment horizontal="center" vertical="center" shrinkToFit="1"/>
      <protection hidden="1"/>
    </xf>
    <xf numFmtId="0" fontId="15" fillId="0" borderId="1" xfId="1" applyNumberFormat="1" applyFont="1" applyFill="1" applyBorder="1" applyAlignment="1" applyProtection="1">
      <alignment horizontal="left" vertical="center" wrapText="1"/>
      <protection hidden="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0" fillId="0" borderId="1"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18" fillId="0" borderId="1" xfId="0" applyFont="1" applyFill="1" applyBorder="1" applyAlignment="1">
      <alignment horizontal="center" vertical="center" shrinkToFit="1"/>
    </xf>
    <xf numFmtId="0" fontId="4" fillId="0" borderId="1" xfId="0" applyFont="1" applyFill="1" applyBorder="1" applyAlignment="1">
      <alignment vertical="center" wrapText="1"/>
    </xf>
    <xf numFmtId="0" fontId="7" fillId="0" borderId="1" xfId="0" applyFont="1" applyFill="1" applyBorder="1" applyAlignment="1">
      <alignment horizontal="center" vertical="center" shrinkToFit="1"/>
    </xf>
    <xf numFmtId="0" fontId="7" fillId="0" borderId="1" xfId="0" applyNumberFormat="1" applyFont="1" applyFill="1" applyBorder="1" applyAlignment="1">
      <alignment vertical="center" wrapText="1"/>
    </xf>
    <xf numFmtId="0" fontId="22" fillId="0" borderId="0" xfId="0" applyFont="1" applyFill="1" applyAlignment="1">
      <alignment vertical="center"/>
    </xf>
    <xf numFmtId="0" fontId="22" fillId="0" borderId="0" xfId="0" applyFont="1" applyFill="1" applyBorder="1" applyAlignment="1">
      <alignment vertical="center" wrapText="1"/>
    </xf>
    <xf numFmtId="0" fontId="22" fillId="0" borderId="0" xfId="0" applyFont="1" applyFill="1" applyAlignment="1">
      <alignment horizontal="center" vertical="top"/>
    </xf>
    <xf numFmtId="0" fontId="21" fillId="0" borderId="0" xfId="0" applyFont="1" applyFill="1" applyAlignment="1">
      <alignment horizontal="center" vertical="center"/>
    </xf>
    <xf numFmtId="0" fontId="24" fillId="0" borderId="0" xfId="0" applyFont="1" applyFill="1" applyAlignment="1">
      <alignment vertical="center"/>
    </xf>
    <xf numFmtId="0" fontId="25" fillId="0" borderId="0" xfId="0" applyFont="1" applyFill="1" applyAlignment="1">
      <alignment vertical="center"/>
    </xf>
    <xf numFmtId="0" fontId="7" fillId="0" borderId="0" xfId="0" applyFont="1" applyFill="1" applyAlignment="1">
      <alignment vertical="center" shrinkToFit="1"/>
    </xf>
    <xf numFmtId="0" fontId="21" fillId="0" borderId="1" xfId="0" applyNumberFormat="1" applyFont="1" applyBorder="1" applyAlignment="1">
      <alignment horizontal="center" vertical="top" wrapText="1"/>
    </xf>
    <xf numFmtId="0" fontId="21" fillId="0" borderId="1" xfId="0" applyFont="1" applyBorder="1" applyAlignment="1">
      <alignment horizontal="center" vertical="top" wrapText="1"/>
    </xf>
    <xf numFmtId="0" fontId="22" fillId="0" borderId="0" xfId="0" applyFont="1" applyFill="1" applyAlignment="1">
      <alignment vertical="center"/>
    </xf>
    <xf numFmtId="0" fontId="22" fillId="0" borderId="0" xfId="0" applyFont="1" applyFill="1" applyAlignment="1">
      <alignment vertical="center"/>
    </xf>
    <xf numFmtId="0" fontId="22" fillId="0" borderId="0" xfId="0" applyFont="1" applyFill="1" applyAlignment="1">
      <alignment vertical="center"/>
    </xf>
    <xf numFmtId="0" fontId="28" fillId="0" borderId="3" xfId="3" applyNumberFormat="1" applyFont="1" applyFill="1" applyBorder="1" applyAlignment="1" applyProtection="1">
      <alignment horizontal="left" wrapText="1"/>
      <protection hidden="1"/>
    </xf>
    <xf numFmtId="0" fontId="29" fillId="0" borderId="3" xfId="4" applyNumberFormat="1" applyFont="1" applyFill="1" applyBorder="1" applyAlignment="1" applyProtection="1">
      <alignment horizontal="left" wrapText="1"/>
      <protection hidden="1"/>
    </xf>
    <xf numFmtId="0" fontId="32" fillId="0" borderId="3" xfId="0" applyNumberFormat="1" applyFont="1" applyFill="1" applyBorder="1" applyAlignment="1" applyProtection="1">
      <alignment horizontal="left" wrapText="1"/>
      <protection hidden="1"/>
    </xf>
    <xf numFmtId="0" fontId="22" fillId="0" borderId="0" xfId="0" applyFont="1" applyFill="1" applyAlignment="1">
      <alignment vertical="center"/>
    </xf>
    <xf numFmtId="0" fontId="22" fillId="0" borderId="0" xfId="0" applyFont="1" applyFill="1" applyAlignment="1">
      <alignment vertical="center"/>
    </xf>
    <xf numFmtId="4" fontId="30" fillId="0" borderId="1" xfId="0" applyNumberFormat="1" applyFont="1" applyFill="1" applyBorder="1" applyAlignment="1">
      <alignment horizontal="center" vertical="center" shrinkToFit="1"/>
    </xf>
    <xf numFmtId="4"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center" vertical="center" shrinkToFit="1"/>
    </xf>
    <xf numFmtId="4" fontId="13" fillId="0" borderId="1" xfId="0" applyNumberFormat="1" applyFont="1" applyFill="1" applyBorder="1" applyAlignment="1">
      <alignment horizontal="center" vertical="center"/>
    </xf>
    <xf numFmtId="0" fontId="31" fillId="0" borderId="0" xfId="0" applyFont="1" applyFill="1" applyAlignment="1">
      <alignment vertical="center"/>
    </xf>
    <xf numFmtId="164" fontId="30"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center" vertical="center"/>
    </xf>
    <xf numFmtId="164" fontId="19" fillId="0" borderId="1" xfId="0" applyNumberFormat="1" applyFont="1" applyFill="1" applyBorder="1" applyAlignment="1">
      <alignment horizontal="center" vertical="center" shrinkToFit="1"/>
    </xf>
    <xf numFmtId="164" fontId="30" fillId="0" borderId="2" xfId="0" applyNumberFormat="1" applyFont="1" applyFill="1" applyBorder="1" applyAlignment="1">
      <alignment horizontal="center" vertical="center" shrinkToFit="1"/>
    </xf>
    <xf numFmtId="164" fontId="19" fillId="0" borderId="1" xfId="0" applyNumberFormat="1" applyFont="1" applyFill="1" applyBorder="1" applyAlignment="1" applyProtection="1">
      <alignment horizontal="center" vertical="center" shrinkToFit="1"/>
      <protection locked="0"/>
    </xf>
    <xf numFmtId="4" fontId="19" fillId="0" borderId="1" xfId="0" applyNumberFormat="1" applyFont="1" applyFill="1" applyBorder="1" applyAlignment="1">
      <alignment horizontal="center" vertical="center" shrinkToFit="1"/>
    </xf>
    <xf numFmtId="4" fontId="30" fillId="0" borderId="2" xfId="0" applyNumberFormat="1" applyFont="1" applyFill="1" applyBorder="1" applyAlignment="1">
      <alignment horizontal="center" vertical="center" shrinkToFit="1"/>
    </xf>
    <xf numFmtId="0" fontId="23" fillId="0" borderId="1" xfId="1"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2" fillId="0" borderId="0" xfId="0" applyFont="1" applyFill="1" applyAlignment="1">
      <alignment vertical="center"/>
    </xf>
    <xf numFmtId="0" fontId="3" fillId="0" borderId="0" xfId="0" applyFont="1" applyFill="1" applyBorder="1" applyAlignment="1">
      <alignment horizontal="right" vertical="center" wrapText="1"/>
    </xf>
    <xf numFmtId="0" fontId="23" fillId="0" borderId="1" xfId="0" applyFont="1" applyFill="1" applyBorder="1" applyAlignment="1">
      <alignment horizontal="center" vertical="center"/>
    </xf>
    <xf numFmtId="0" fontId="22" fillId="0" borderId="0" xfId="0" applyFont="1" applyFill="1" applyAlignment="1">
      <alignment vertical="center"/>
    </xf>
    <xf numFmtId="0" fontId="6" fillId="0" borderId="1" xfId="0" applyFont="1" applyFill="1" applyBorder="1" applyAlignment="1">
      <alignment horizontal="left" vertical="center" wrapText="1"/>
    </xf>
    <xf numFmtId="0" fontId="22" fillId="0" borderId="0" xfId="0" applyFont="1" applyFill="1" applyAlignment="1">
      <alignment vertical="center"/>
    </xf>
    <xf numFmtId="164" fontId="22" fillId="0" borderId="0" xfId="0" applyNumberFormat="1" applyFont="1" applyFill="1" applyAlignment="1">
      <alignment vertical="center"/>
    </xf>
    <xf numFmtId="0" fontId="22" fillId="0" borderId="0" xfId="0" applyFont="1" applyFill="1" applyAlignment="1">
      <alignment vertical="center"/>
    </xf>
    <xf numFmtId="0" fontId="1" fillId="0" borderId="0" xfId="0" applyFont="1" applyFill="1" applyAlignment="1">
      <alignment horizontal="right" vertical="center" wrapText="1"/>
    </xf>
    <xf numFmtId="0" fontId="26" fillId="0" borderId="0" xfId="0" applyNumberFormat="1" applyFont="1" applyFill="1" applyAlignment="1">
      <alignment horizontal="left" vertical="top" wrapText="1"/>
    </xf>
    <xf numFmtId="0" fontId="2" fillId="0" borderId="0" xfId="0" applyFont="1" applyFill="1" applyAlignment="1">
      <alignment horizontal="center" vertical="center" wrapText="1"/>
    </xf>
    <xf numFmtId="0" fontId="0" fillId="0" borderId="0" xfId="0" applyAlignment="1">
      <alignment vertical="center" wrapText="1"/>
    </xf>
  </cellXfs>
  <cellStyles count="5">
    <cellStyle name="Обычный" xfId="0" builtinId="0"/>
    <cellStyle name="Обычный 2" xfId="1"/>
    <cellStyle name="Обычный 3" xfId="3"/>
    <cellStyle name="Обычный 4" xfId="4"/>
    <cellStyle name="Обычн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119"/>
  <sheetViews>
    <sheetView tabSelected="1" view="pageBreakPreview" zoomScale="85" zoomScaleNormal="110" zoomScaleSheetLayoutView="85" workbookViewId="0">
      <selection activeCell="C15" sqref="C15"/>
    </sheetView>
  </sheetViews>
  <sheetFormatPr defaultColWidth="8.88671875" defaultRowHeight="13.8"/>
  <cols>
    <col min="1" max="1" width="22.5546875" style="47" customWidth="1"/>
    <col min="2" max="2" width="49.5546875" style="47" customWidth="1"/>
    <col min="3" max="3" width="15.88671875" style="63" customWidth="1"/>
    <col min="4" max="4" width="14.44140625" style="78" customWidth="1"/>
    <col min="5" max="5" width="15.88671875" style="78" customWidth="1"/>
    <col min="6" max="8" width="15" style="47" customWidth="1"/>
    <col min="9" max="16384" width="8.88671875" style="47"/>
  </cols>
  <sheetData>
    <row r="1" spans="1:8" ht="29.1" customHeight="1">
      <c r="A1" s="85"/>
      <c r="B1" s="86"/>
      <c r="D1" s="47"/>
      <c r="E1" s="47"/>
      <c r="G1" s="87" t="s">
        <v>176</v>
      </c>
      <c r="H1" s="87"/>
    </row>
    <row r="2" spans="1:8" ht="40.35" customHeight="1">
      <c r="A2" s="85"/>
      <c r="B2" s="86"/>
    </row>
    <row r="3" spans="1:8" ht="20.100000000000001" customHeight="1">
      <c r="A3" s="88" t="s">
        <v>194</v>
      </c>
      <c r="B3" s="88"/>
      <c r="C3" s="88"/>
      <c r="D3" s="88"/>
      <c r="E3" s="88"/>
    </row>
    <row r="4" spans="1:8" ht="17.100000000000001" customHeight="1">
      <c r="A4" s="88" t="s">
        <v>195</v>
      </c>
      <c r="B4" s="88"/>
      <c r="C4" s="88"/>
      <c r="D4" s="88"/>
      <c r="E4" s="88"/>
    </row>
    <row r="5" spans="1:8" ht="22.35" customHeight="1">
      <c r="A5" s="48"/>
      <c r="B5" s="48"/>
      <c r="H5" s="79" t="s">
        <v>93</v>
      </c>
    </row>
    <row r="6" spans="1:8" s="49" customFormat="1" ht="79.349999999999994" customHeight="1">
      <c r="A6" s="54" t="s">
        <v>26</v>
      </c>
      <c r="B6" s="55" t="s">
        <v>56</v>
      </c>
      <c r="C6" s="76" t="s">
        <v>226</v>
      </c>
      <c r="D6" s="76" t="s">
        <v>173</v>
      </c>
      <c r="E6" s="76" t="s">
        <v>174</v>
      </c>
      <c r="F6" s="76" t="s">
        <v>227</v>
      </c>
      <c r="G6" s="76" t="s">
        <v>173</v>
      </c>
      <c r="H6" s="76" t="s">
        <v>174</v>
      </c>
    </row>
    <row r="7" spans="1:8" s="50" customFormat="1" ht="13.2">
      <c r="A7" s="36">
        <v>1</v>
      </c>
      <c r="B7" s="37">
        <v>2</v>
      </c>
      <c r="C7" s="77">
        <v>3</v>
      </c>
      <c r="D7" s="80">
        <v>4</v>
      </c>
      <c r="E7" s="80">
        <v>5</v>
      </c>
      <c r="F7" s="77">
        <v>6</v>
      </c>
      <c r="G7" s="80">
        <v>7</v>
      </c>
      <c r="H7" s="80">
        <v>8</v>
      </c>
    </row>
    <row r="8" spans="1:8" s="51" customFormat="1" ht="17.399999999999999">
      <c r="A8" s="30" t="s">
        <v>107</v>
      </c>
      <c r="B8" s="38" t="s">
        <v>92</v>
      </c>
      <c r="C8" s="64">
        <f t="shared" ref="C8:H8" si="0">C9+C54</f>
        <v>1463315369.4400001</v>
      </c>
      <c r="D8" s="64">
        <f t="shared" si="0"/>
        <v>-16602800</v>
      </c>
      <c r="E8" s="64">
        <f t="shared" si="0"/>
        <v>1446712569.4400001</v>
      </c>
      <c r="F8" s="64">
        <f t="shared" si="0"/>
        <v>624503576</v>
      </c>
      <c r="G8" s="64">
        <f t="shared" si="0"/>
        <v>7172275.2000000002</v>
      </c>
      <c r="H8" s="64">
        <f t="shared" si="0"/>
        <v>631675851.20000005</v>
      </c>
    </row>
    <row r="9" spans="1:8" ht="31.5" customHeight="1">
      <c r="A9" s="30" t="s">
        <v>109</v>
      </c>
      <c r="B9" s="15" t="s">
        <v>61</v>
      </c>
      <c r="C9" s="64">
        <f t="shared" ref="C9:H9" si="1">C10+C19</f>
        <v>574381789</v>
      </c>
      <c r="D9" s="64">
        <f t="shared" si="1"/>
        <v>0</v>
      </c>
      <c r="E9" s="64">
        <f t="shared" si="1"/>
        <v>574381789</v>
      </c>
      <c r="F9" s="64">
        <f t="shared" si="1"/>
        <v>542983200</v>
      </c>
      <c r="G9" s="64">
        <f t="shared" si="1"/>
        <v>0</v>
      </c>
      <c r="H9" s="64">
        <f t="shared" si="1"/>
        <v>542983200</v>
      </c>
    </row>
    <row r="10" spans="1:8" ht="18.75" customHeight="1">
      <c r="A10" s="23"/>
      <c r="B10" s="16" t="s">
        <v>62</v>
      </c>
      <c r="C10" s="64">
        <f t="shared" ref="C10:H10" si="2">C11+C12+C13+C14+C15+C18</f>
        <v>469847789.46000004</v>
      </c>
      <c r="D10" s="64">
        <f t="shared" si="2"/>
        <v>0</v>
      </c>
      <c r="E10" s="64">
        <f t="shared" si="2"/>
        <v>469847789.46000004</v>
      </c>
      <c r="F10" s="64">
        <f t="shared" si="2"/>
        <v>487064900</v>
      </c>
      <c r="G10" s="64">
        <f t="shared" si="2"/>
        <v>0</v>
      </c>
      <c r="H10" s="64">
        <f t="shared" si="2"/>
        <v>487064900</v>
      </c>
    </row>
    <row r="11" spans="1:8" ht="18.75" customHeight="1">
      <c r="A11" s="22" t="s">
        <v>110</v>
      </c>
      <c r="B11" s="17" t="s">
        <v>63</v>
      </c>
      <c r="C11" s="65">
        <v>225277410.58000001</v>
      </c>
      <c r="D11" s="65">
        <v>0</v>
      </c>
      <c r="E11" s="65">
        <f>C11+D11</f>
        <v>225277410.58000001</v>
      </c>
      <c r="F11" s="65">
        <v>224553000</v>
      </c>
      <c r="G11" s="65">
        <v>0</v>
      </c>
      <c r="H11" s="65">
        <f>F11+G11</f>
        <v>224553000</v>
      </c>
    </row>
    <row r="12" spans="1:8" ht="18.75" customHeight="1">
      <c r="A12" s="22" t="s">
        <v>64</v>
      </c>
      <c r="B12" s="17" t="s">
        <v>65</v>
      </c>
      <c r="C12" s="65">
        <v>15348563.720000001</v>
      </c>
      <c r="D12" s="65"/>
      <c r="E12" s="65">
        <f t="shared" ref="E12:E14" si="3">C12+D12</f>
        <v>15348563.720000001</v>
      </c>
      <c r="F12" s="65">
        <v>17079800</v>
      </c>
      <c r="G12" s="65"/>
      <c r="H12" s="65">
        <f t="shared" ref="H12:H14" si="4">F12+G12</f>
        <v>17079800</v>
      </c>
    </row>
    <row r="13" spans="1:8" ht="18.75" customHeight="1">
      <c r="A13" s="24" t="s">
        <v>111</v>
      </c>
      <c r="B13" s="7" t="s">
        <v>66</v>
      </c>
      <c r="C13" s="65">
        <v>8963400</v>
      </c>
      <c r="D13" s="65">
        <v>0</v>
      </c>
      <c r="E13" s="65">
        <f t="shared" si="3"/>
        <v>8963400</v>
      </c>
      <c r="F13" s="65">
        <v>4917800</v>
      </c>
      <c r="G13" s="65">
        <v>0</v>
      </c>
      <c r="H13" s="65">
        <f t="shared" si="4"/>
        <v>4917800</v>
      </c>
    </row>
    <row r="14" spans="1:8" ht="18.75" customHeight="1">
      <c r="A14" s="22" t="s">
        <v>112</v>
      </c>
      <c r="B14" s="17" t="s">
        <v>67</v>
      </c>
      <c r="C14" s="65">
        <v>84619415.159999996</v>
      </c>
      <c r="D14" s="65"/>
      <c r="E14" s="65">
        <f t="shared" si="3"/>
        <v>84619415.159999996</v>
      </c>
      <c r="F14" s="65">
        <v>97979000</v>
      </c>
      <c r="G14" s="65"/>
      <c r="H14" s="65">
        <f t="shared" si="4"/>
        <v>97979000</v>
      </c>
    </row>
    <row r="15" spans="1:8" ht="18.75" customHeight="1">
      <c r="A15" s="24" t="s">
        <v>113</v>
      </c>
      <c r="B15" s="7" t="s">
        <v>68</v>
      </c>
      <c r="C15" s="65">
        <f t="shared" ref="C15:H15" si="5">C16+C17</f>
        <v>135639000</v>
      </c>
      <c r="D15" s="65">
        <f t="shared" si="5"/>
        <v>0</v>
      </c>
      <c r="E15" s="65">
        <f t="shared" si="5"/>
        <v>135639000</v>
      </c>
      <c r="F15" s="65">
        <f t="shared" si="5"/>
        <v>142535300</v>
      </c>
      <c r="G15" s="65">
        <f t="shared" si="5"/>
        <v>0</v>
      </c>
      <c r="H15" s="65">
        <f t="shared" si="5"/>
        <v>142535300</v>
      </c>
    </row>
    <row r="16" spans="1:8" ht="18.75" customHeight="1">
      <c r="A16" s="25" t="s">
        <v>114</v>
      </c>
      <c r="B16" s="18" t="s">
        <v>69</v>
      </c>
      <c r="C16" s="74">
        <v>111865000</v>
      </c>
      <c r="D16" s="74">
        <v>0</v>
      </c>
      <c r="E16" s="65">
        <f t="shared" ref="E16:E18" si="6">C16+D16</f>
        <v>111865000</v>
      </c>
      <c r="F16" s="74">
        <v>111865000</v>
      </c>
      <c r="G16" s="74">
        <v>0</v>
      </c>
      <c r="H16" s="65">
        <f t="shared" ref="H16:H18" si="7">F16+G16</f>
        <v>111865000</v>
      </c>
    </row>
    <row r="17" spans="1:8" ht="18.75" customHeight="1">
      <c r="A17" s="25" t="s">
        <v>115</v>
      </c>
      <c r="B17" s="18" t="s">
        <v>70</v>
      </c>
      <c r="C17" s="74">
        <v>23774000</v>
      </c>
      <c r="D17" s="74">
        <v>0</v>
      </c>
      <c r="E17" s="65">
        <f t="shared" si="6"/>
        <v>23774000</v>
      </c>
      <c r="F17" s="74">
        <v>30670300</v>
      </c>
      <c r="G17" s="74">
        <v>0</v>
      </c>
      <c r="H17" s="65">
        <f t="shared" si="7"/>
        <v>30670300</v>
      </c>
    </row>
    <row r="18" spans="1:8" ht="18.75" hidden="1" customHeight="1">
      <c r="A18" s="24" t="s">
        <v>116</v>
      </c>
      <c r="B18" s="7" t="s">
        <v>71</v>
      </c>
      <c r="C18" s="65">
        <v>0</v>
      </c>
      <c r="D18" s="65"/>
      <c r="E18" s="65">
        <f t="shared" si="6"/>
        <v>0</v>
      </c>
      <c r="F18" s="65">
        <v>0</v>
      </c>
      <c r="G18" s="65"/>
      <c r="H18" s="65">
        <f t="shared" si="7"/>
        <v>0</v>
      </c>
    </row>
    <row r="19" spans="1:8" ht="18.75" customHeight="1">
      <c r="A19" s="26"/>
      <c r="B19" s="19" t="s">
        <v>72</v>
      </c>
      <c r="C19" s="75">
        <f t="shared" ref="C19:H19" si="8">C20+C32+C38+C44+C52+C53</f>
        <v>104533999.53999999</v>
      </c>
      <c r="D19" s="75">
        <f t="shared" si="8"/>
        <v>0</v>
      </c>
      <c r="E19" s="75">
        <f t="shared" si="8"/>
        <v>104533999.53999999</v>
      </c>
      <c r="F19" s="75">
        <f t="shared" si="8"/>
        <v>55918300</v>
      </c>
      <c r="G19" s="75">
        <f t="shared" si="8"/>
        <v>0</v>
      </c>
      <c r="H19" s="75">
        <f t="shared" si="8"/>
        <v>55918300</v>
      </c>
    </row>
    <row r="20" spans="1:8" ht="18.75" customHeight="1">
      <c r="A20" s="27" t="s">
        <v>117</v>
      </c>
      <c r="B20" s="20" t="s">
        <v>73</v>
      </c>
      <c r="C20" s="64">
        <f t="shared" ref="C20:H20" si="9">C21+C24+C25+C26+C27</f>
        <v>93805118.590000004</v>
      </c>
      <c r="D20" s="64">
        <f t="shared" si="9"/>
        <v>0</v>
      </c>
      <c r="E20" s="64">
        <f t="shared" si="9"/>
        <v>93805118.590000004</v>
      </c>
      <c r="F20" s="64">
        <f t="shared" si="9"/>
        <v>49945300</v>
      </c>
      <c r="G20" s="64">
        <f t="shared" si="9"/>
        <v>0</v>
      </c>
      <c r="H20" s="64">
        <f t="shared" si="9"/>
        <v>49945300</v>
      </c>
    </row>
    <row r="21" spans="1:8" ht="18.75" customHeight="1">
      <c r="A21" s="24" t="s">
        <v>118</v>
      </c>
      <c r="B21" s="7" t="s">
        <v>90</v>
      </c>
      <c r="C21" s="65">
        <f t="shared" ref="C21:H21" si="10">C22+C23</f>
        <v>69618749</v>
      </c>
      <c r="D21" s="65">
        <f t="shared" si="10"/>
        <v>0</v>
      </c>
      <c r="E21" s="65">
        <f t="shared" si="10"/>
        <v>69618749</v>
      </c>
      <c r="F21" s="65">
        <f t="shared" si="10"/>
        <v>29750000</v>
      </c>
      <c r="G21" s="65">
        <f t="shared" si="10"/>
        <v>0</v>
      </c>
      <c r="H21" s="65">
        <f t="shared" si="10"/>
        <v>29750000</v>
      </c>
    </row>
    <row r="22" spans="1:8" s="52" customFormat="1" ht="51" customHeight="1">
      <c r="A22" s="25" t="s">
        <v>119</v>
      </c>
      <c r="B22" s="18" t="s">
        <v>157</v>
      </c>
      <c r="C22" s="74">
        <v>25900000</v>
      </c>
      <c r="D22" s="74"/>
      <c r="E22" s="65">
        <f t="shared" ref="E22:E26" si="11">C22+D22</f>
        <v>25900000</v>
      </c>
      <c r="F22" s="74">
        <v>19750000</v>
      </c>
      <c r="G22" s="74"/>
      <c r="H22" s="65">
        <f t="shared" ref="H22" si="12">F22+G22</f>
        <v>19750000</v>
      </c>
    </row>
    <row r="23" spans="1:8" s="52" customFormat="1" ht="47.25" customHeight="1">
      <c r="A23" s="25" t="s">
        <v>120</v>
      </c>
      <c r="B23" s="18" t="s">
        <v>158</v>
      </c>
      <c r="C23" s="74">
        <v>43718749</v>
      </c>
      <c r="D23" s="74">
        <v>0</v>
      </c>
      <c r="E23" s="65">
        <f>C23+D23</f>
        <v>43718749</v>
      </c>
      <c r="F23" s="74">
        <v>10000000</v>
      </c>
      <c r="G23" s="74">
        <v>0</v>
      </c>
      <c r="H23" s="65">
        <f>F23+G23</f>
        <v>10000000</v>
      </c>
    </row>
    <row r="24" spans="1:8" ht="31.5" customHeight="1">
      <c r="A24" s="24" t="s">
        <v>121</v>
      </c>
      <c r="B24" s="7" t="s">
        <v>74</v>
      </c>
      <c r="C24" s="65">
        <v>12000000</v>
      </c>
      <c r="D24" s="65"/>
      <c r="E24" s="65">
        <f t="shared" si="11"/>
        <v>12000000</v>
      </c>
      <c r="F24" s="65">
        <v>9400000</v>
      </c>
      <c r="G24" s="65"/>
      <c r="H24" s="65">
        <f t="shared" ref="H24:H26" si="13">F24+G24</f>
        <v>9400000</v>
      </c>
    </row>
    <row r="25" spans="1:8" ht="22.35" customHeight="1">
      <c r="A25" s="24" t="s">
        <v>122</v>
      </c>
      <c r="B25" s="7" t="s">
        <v>75</v>
      </c>
      <c r="C25" s="65">
        <v>12848.67</v>
      </c>
      <c r="D25" s="65"/>
      <c r="E25" s="65">
        <f t="shared" si="11"/>
        <v>12848.67</v>
      </c>
      <c r="F25" s="65">
        <v>5000</v>
      </c>
      <c r="G25" s="65"/>
      <c r="H25" s="65">
        <f t="shared" si="13"/>
        <v>5000</v>
      </c>
    </row>
    <row r="26" spans="1:8" ht="18.75" customHeight="1">
      <c r="A26" s="24" t="s">
        <v>123</v>
      </c>
      <c r="B26" s="7" t="s">
        <v>76</v>
      </c>
      <c r="C26" s="65">
        <v>0</v>
      </c>
      <c r="D26" s="65"/>
      <c r="E26" s="65">
        <f t="shared" si="11"/>
        <v>0</v>
      </c>
      <c r="F26" s="65">
        <v>49300</v>
      </c>
      <c r="G26" s="65"/>
      <c r="H26" s="65">
        <f t="shared" si="13"/>
        <v>49300</v>
      </c>
    </row>
    <row r="27" spans="1:8" ht="31.5" customHeight="1">
      <c r="A27" s="24" t="s">
        <v>124</v>
      </c>
      <c r="B27" s="7" t="s">
        <v>77</v>
      </c>
      <c r="C27" s="65">
        <f>C28+C29+C30+C31</f>
        <v>12173520.92</v>
      </c>
      <c r="D27" s="65">
        <f t="shared" ref="D27:E27" si="14">D28+D29+D30+D31</f>
        <v>0</v>
      </c>
      <c r="E27" s="65">
        <f t="shared" si="14"/>
        <v>12173520.92</v>
      </c>
      <c r="F27" s="65">
        <f>F28+F29+F30+F31</f>
        <v>10741000</v>
      </c>
      <c r="G27" s="65">
        <f t="shared" ref="G27:H27" si="15">G28+G29+G30+G31</f>
        <v>0</v>
      </c>
      <c r="H27" s="65">
        <f t="shared" si="15"/>
        <v>10741000</v>
      </c>
    </row>
    <row r="28" spans="1:8" ht="31.5" customHeight="1">
      <c r="A28" s="34" t="s">
        <v>155</v>
      </c>
      <c r="B28" s="35" t="s">
        <v>156</v>
      </c>
      <c r="C28" s="73">
        <v>9907000</v>
      </c>
      <c r="D28" s="73"/>
      <c r="E28" s="65">
        <f t="shared" ref="E28:E31" si="16">C28+D28</f>
        <v>9907000</v>
      </c>
      <c r="F28" s="73">
        <v>9709000</v>
      </c>
      <c r="G28" s="73"/>
      <c r="H28" s="65">
        <f t="shared" ref="H28:H31" si="17">F28+G28</f>
        <v>9709000</v>
      </c>
    </row>
    <row r="29" spans="1:8" ht="31.5" customHeight="1">
      <c r="A29" s="34" t="s">
        <v>153</v>
      </c>
      <c r="B29" s="35" t="s">
        <v>154</v>
      </c>
      <c r="C29" s="73">
        <v>477000</v>
      </c>
      <c r="D29" s="73"/>
      <c r="E29" s="65">
        <f t="shared" si="16"/>
        <v>477000</v>
      </c>
      <c r="F29" s="73">
        <v>477000</v>
      </c>
      <c r="G29" s="73"/>
      <c r="H29" s="65">
        <f t="shared" si="17"/>
        <v>477000</v>
      </c>
    </row>
    <row r="30" spans="1:8" s="57" customFormat="1" ht="50.1" customHeight="1">
      <c r="A30" s="34" t="s">
        <v>186</v>
      </c>
      <c r="B30" s="35" t="s">
        <v>188</v>
      </c>
      <c r="C30" s="73">
        <v>55000</v>
      </c>
      <c r="D30" s="73"/>
      <c r="E30" s="65">
        <f t="shared" si="16"/>
        <v>55000</v>
      </c>
      <c r="F30" s="73">
        <v>55000</v>
      </c>
      <c r="G30" s="73"/>
      <c r="H30" s="65">
        <f t="shared" si="17"/>
        <v>55000</v>
      </c>
    </row>
    <row r="31" spans="1:8" s="57" customFormat="1" ht="36.6" customHeight="1">
      <c r="A31" s="34" t="s">
        <v>187</v>
      </c>
      <c r="B31" s="35" t="s">
        <v>189</v>
      </c>
      <c r="C31" s="73">
        <v>1734520.92</v>
      </c>
      <c r="D31" s="73"/>
      <c r="E31" s="65">
        <f t="shared" si="16"/>
        <v>1734520.92</v>
      </c>
      <c r="F31" s="73">
        <v>500000</v>
      </c>
      <c r="G31" s="73"/>
      <c r="H31" s="65">
        <f t="shared" si="17"/>
        <v>500000</v>
      </c>
    </row>
    <row r="32" spans="1:8" ht="20.399999999999999" customHeight="1">
      <c r="A32" s="27" t="s">
        <v>125</v>
      </c>
      <c r="B32" s="20" t="s">
        <v>78</v>
      </c>
      <c r="C32" s="64">
        <f>C33+C34+C35+C36+C37</f>
        <v>813140</v>
      </c>
      <c r="D32" s="64">
        <f t="shared" ref="D32" si="18">D33+D34+D35+D36+D37</f>
        <v>0</v>
      </c>
      <c r="E32" s="64">
        <f>E33+E34+E35+E36+E37</f>
        <v>813140</v>
      </c>
      <c r="F32" s="64">
        <f>F33+F34+F35+F36+F37</f>
        <v>524400</v>
      </c>
      <c r="G32" s="64">
        <f t="shared" ref="G32" si="19">G33+G34+G35+G36+G37</f>
        <v>0</v>
      </c>
      <c r="H32" s="64">
        <f>H33+H34+H35+H36+H37</f>
        <v>524400</v>
      </c>
    </row>
    <row r="33" spans="1:8" ht="36" customHeight="1">
      <c r="A33" s="24" t="s">
        <v>126</v>
      </c>
      <c r="B33" s="17" t="s">
        <v>159</v>
      </c>
      <c r="C33" s="65">
        <v>9180</v>
      </c>
      <c r="D33" s="65"/>
      <c r="E33" s="65">
        <f t="shared" ref="E33:E37" si="20">C33+D33</f>
        <v>9180</v>
      </c>
      <c r="F33" s="65">
        <v>0</v>
      </c>
      <c r="G33" s="65"/>
      <c r="H33" s="65">
        <f t="shared" ref="H33:H37" si="21">F33+G33</f>
        <v>0</v>
      </c>
    </row>
    <row r="34" spans="1:8" ht="31.5" customHeight="1">
      <c r="A34" s="24" t="s">
        <v>127</v>
      </c>
      <c r="B34" s="17" t="s">
        <v>79</v>
      </c>
      <c r="C34" s="65">
        <v>205060</v>
      </c>
      <c r="D34" s="65"/>
      <c r="E34" s="65">
        <f t="shared" si="20"/>
        <v>205060</v>
      </c>
      <c r="F34" s="65">
        <v>172400</v>
      </c>
      <c r="G34" s="65"/>
      <c r="H34" s="65">
        <f t="shared" si="21"/>
        <v>172400</v>
      </c>
    </row>
    <row r="35" spans="1:8" ht="31.5" customHeight="1">
      <c r="A35" s="24" t="s">
        <v>128</v>
      </c>
      <c r="B35" s="17" t="s">
        <v>80</v>
      </c>
      <c r="C35" s="65">
        <v>115000</v>
      </c>
      <c r="D35" s="65"/>
      <c r="E35" s="65">
        <f t="shared" si="20"/>
        <v>115000</v>
      </c>
      <c r="F35" s="65">
        <v>78700</v>
      </c>
      <c r="G35" s="65"/>
      <c r="H35" s="65">
        <f t="shared" si="21"/>
        <v>78700</v>
      </c>
    </row>
    <row r="36" spans="1:8" ht="31.5" hidden="1" customHeight="1">
      <c r="A36" s="24" t="s">
        <v>129</v>
      </c>
      <c r="B36" s="21" t="s">
        <v>81</v>
      </c>
      <c r="C36" s="65"/>
      <c r="D36" s="65"/>
      <c r="E36" s="65">
        <f t="shared" si="20"/>
        <v>0</v>
      </c>
      <c r="F36" s="65"/>
      <c r="G36" s="65"/>
      <c r="H36" s="65">
        <f t="shared" si="21"/>
        <v>0</v>
      </c>
    </row>
    <row r="37" spans="1:8" ht="31.5" customHeight="1">
      <c r="A37" s="24" t="s">
        <v>130</v>
      </c>
      <c r="B37" s="17" t="s">
        <v>82</v>
      </c>
      <c r="C37" s="65">
        <v>483900</v>
      </c>
      <c r="D37" s="65"/>
      <c r="E37" s="65">
        <f t="shared" si="20"/>
        <v>483900</v>
      </c>
      <c r="F37" s="65">
        <v>273300</v>
      </c>
      <c r="G37" s="65"/>
      <c r="H37" s="65">
        <f t="shared" si="21"/>
        <v>273300</v>
      </c>
    </row>
    <row r="38" spans="1:8" ht="18.75" customHeight="1">
      <c r="A38" s="28" t="s">
        <v>131</v>
      </c>
      <c r="B38" s="20" t="s">
        <v>83</v>
      </c>
      <c r="C38" s="64">
        <f t="shared" ref="C38:H38" si="22">C39+C40+C43</f>
        <v>5931022.21</v>
      </c>
      <c r="D38" s="64">
        <f t="shared" si="22"/>
        <v>0</v>
      </c>
      <c r="E38" s="64">
        <f t="shared" si="22"/>
        <v>5931022.21</v>
      </c>
      <c r="F38" s="64">
        <f t="shared" si="22"/>
        <v>4868400</v>
      </c>
      <c r="G38" s="64">
        <f t="shared" si="22"/>
        <v>0</v>
      </c>
      <c r="H38" s="64">
        <f t="shared" si="22"/>
        <v>4868400</v>
      </c>
    </row>
    <row r="39" spans="1:8" ht="18.75" customHeight="1">
      <c r="A39" s="29" t="s">
        <v>132</v>
      </c>
      <c r="B39" s="7" t="s">
        <v>84</v>
      </c>
      <c r="C39" s="65">
        <v>1718400</v>
      </c>
      <c r="D39" s="65"/>
      <c r="E39" s="65">
        <f>C39+D39</f>
        <v>1718400</v>
      </c>
      <c r="F39" s="65">
        <v>1718400</v>
      </c>
      <c r="G39" s="65"/>
      <c r="H39" s="65">
        <f>F39+G39</f>
        <v>1718400</v>
      </c>
    </row>
    <row r="40" spans="1:8" ht="18.75" customHeight="1">
      <c r="A40" s="29" t="s">
        <v>133</v>
      </c>
      <c r="B40" s="7" t="s">
        <v>85</v>
      </c>
      <c r="C40" s="65">
        <f t="shared" ref="C40:H40" si="23">C41+C42</f>
        <v>2793552.21</v>
      </c>
      <c r="D40" s="65">
        <f t="shared" si="23"/>
        <v>0</v>
      </c>
      <c r="E40" s="65">
        <f t="shared" si="23"/>
        <v>2793552.21</v>
      </c>
      <c r="F40" s="65">
        <f t="shared" si="23"/>
        <v>2510000</v>
      </c>
      <c r="G40" s="65">
        <f t="shared" si="23"/>
        <v>0</v>
      </c>
      <c r="H40" s="65">
        <f t="shared" si="23"/>
        <v>2510000</v>
      </c>
    </row>
    <row r="41" spans="1:8" s="52" customFormat="1" ht="31.5" customHeight="1">
      <c r="A41" s="39" t="s">
        <v>134</v>
      </c>
      <c r="B41" s="18" t="s">
        <v>160</v>
      </c>
      <c r="C41" s="74">
        <v>2790390</v>
      </c>
      <c r="D41" s="74"/>
      <c r="E41" s="74">
        <f t="shared" ref="E41:E53" si="24">C41+D41</f>
        <v>2790390</v>
      </c>
      <c r="F41" s="74">
        <v>2250000</v>
      </c>
      <c r="G41" s="74"/>
      <c r="H41" s="74">
        <f t="shared" ref="H41:H53" si="25">F41+G41</f>
        <v>2250000</v>
      </c>
    </row>
    <row r="42" spans="1:8" s="52" customFormat="1" ht="31.5" customHeight="1">
      <c r="A42" s="39" t="s">
        <v>135</v>
      </c>
      <c r="B42" s="18" t="s">
        <v>161</v>
      </c>
      <c r="C42" s="74">
        <v>3162.21</v>
      </c>
      <c r="D42" s="74"/>
      <c r="E42" s="74">
        <f t="shared" si="24"/>
        <v>3162.21</v>
      </c>
      <c r="F42" s="74">
        <v>260000</v>
      </c>
      <c r="G42" s="74"/>
      <c r="H42" s="74">
        <f t="shared" si="25"/>
        <v>260000</v>
      </c>
    </row>
    <row r="43" spans="1:8" ht="31.5" customHeight="1">
      <c r="A43" s="29" t="s">
        <v>136</v>
      </c>
      <c r="B43" s="7" t="s">
        <v>86</v>
      </c>
      <c r="C43" s="65">
        <v>1419070</v>
      </c>
      <c r="D43" s="65"/>
      <c r="E43" s="65">
        <f t="shared" si="24"/>
        <v>1419070</v>
      </c>
      <c r="F43" s="65">
        <v>640000</v>
      </c>
      <c r="G43" s="65"/>
      <c r="H43" s="65">
        <f t="shared" si="25"/>
        <v>640000</v>
      </c>
    </row>
    <row r="44" spans="1:8" ht="18.75" customHeight="1">
      <c r="A44" s="28" t="s">
        <v>137</v>
      </c>
      <c r="B44" s="20" t="s">
        <v>87</v>
      </c>
      <c r="C44" s="64">
        <v>3784718.74</v>
      </c>
      <c r="D44" s="64"/>
      <c r="E44" s="64">
        <f t="shared" si="24"/>
        <v>3784718.74</v>
      </c>
      <c r="F44" s="64">
        <v>580200</v>
      </c>
      <c r="G44" s="64"/>
      <c r="H44" s="64">
        <f t="shared" si="25"/>
        <v>580200</v>
      </c>
    </row>
    <row r="45" spans="1:8" ht="42.6" hidden="1" customHeight="1">
      <c r="A45" s="29" t="s">
        <v>179</v>
      </c>
      <c r="B45" s="59" t="s">
        <v>178</v>
      </c>
      <c r="C45" s="65">
        <v>12000</v>
      </c>
      <c r="D45" s="65">
        <v>0</v>
      </c>
      <c r="E45" s="64">
        <f t="shared" si="24"/>
        <v>12000</v>
      </c>
      <c r="F45" s="65">
        <v>12000</v>
      </c>
      <c r="G45" s="65">
        <v>0</v>
      </c>
      <c r="H45" s="64">
        <f t="shared" si="25"/>
        <v>12000</v>
      </c>
    </row>
    <row r="46" spans="1:8" s="58" customFormat="1" ht="60" hidden="1" customHeight="1">
      <c r="A46" s="29" t="s">
        <v>192</v>
      </c>
      <c r="B46" s="61" t="s">
        <v>193</v>
      </c>
      <c r="C46" s="65">
        <v>10000</v>
      </c>
      <c r="D46" s="65"/>
      <c r="E46" s="64">
        <f t="shared" si="24"/>
        <v>10000</v>
      </c>
      <c r="F46" s="65">
        <v>10000</v>
      </c>
      <c r="G46" s="65"/>
      <c r="H46" s="64">
        <f t="shared" si="25"/>
        <v>10000</v>
      </c>
    </row>
    <row r="47" spans="1:8" ht="42" hidden="1" customHeight="1">
      <c r="A47" s="29" t="s">
        <v>180</v>
      </c>
      <c r="B47" s="60" t="s">
        <v>181</v>
      </c>
      <c r="C47" s="65">
        <v>500</v>
      </c>
      <c r="D47" s="65"/>
      <c r="E47" s="64">
        <f t="shared" si="24"/>
        <v>500</v>
      </c>
      <c r="F47" s="65">
        <v>500</v>
      </c>
      <c r="G47" s="65"/>
      <c r="H47" s="64">
        <f t="shared" si="25"/>
        <v>500</v>
      </c>
    </row>
    <row r="48" spans="1:8" ht="42.6" hidden="1" customHeight="1">
      <c r="A48" s="29" t="s">
        <v>182</v>
      </c>
      <c r="B48" s="60" t="s">
        <v>183</v>
      </c>
      <c r="C48" s="65">
        <v>537500</v>
      </c>
      <c r="D48" s="65">
        <v>0</v>
      </c>
      <c r="E48" s="64">
        <f t="shared" si="24"/>
        <v>537500</v>
      </c>
      <c r="F48" s="65">
        <v>537500</v>
      </c>
      <c r="G48" s="65">
        <v>0</v>
      </c>
      <c r="H48" s="64">
        <f t="shared" si="25"/>
        <v>537500</v>
      </c>
    </row>
    <row r="49" spans="1:8" ht="93" hidden="1" customHeight="1">
      <c r="A49" s="29" t="s">
        <v>184</v>
      </c>
      <c r="B49" s="60" t="s">
        <v>185</v>
      </c>
      <c r="C49" s="65">
        <v>27000</v>
      </c>
      <c r="D49" s="65">
        <v>0</v>
      </c>
      <c r="E49" s="64">
        <f t="shared" si="24"/>
        <v>27000</v>
      </c>
      <c r="F49" s="65">
        <v>27000</v>
      </c>
      <c r="G49" s="65">
        <v>0</v>
      </c>
      <c r="H49" s="64">
        <f t="shared" si="25"/>
        <v>27000</v>
      </c>
    </row>
    <row r="50" spans="1:8" ht="46.8" hidden="1">
      <c r="A50" s="29" t="s">
        <v>138</v>
      </c>
      <c r="B50" s="17" t="s">
        <v>162</v>
      </c>
      <c r="C50" s="65"/>
      <c r="D50" s="65"/>
      <c r="E50" s="64">
        <f t="shared" si="24"/>
        <v>0</v>
      </c>
      <c r="F50" s="65"/>
      <c r="G50" s="65"/>
      <c r="H50" s="64">
        <f t="shared" si="25"/>
        <v>0</v>
      </c>
    </row>
    <row r="51" spans="1:8" ht="31.5" hidden="1" customHeight="1">
      <c r="A51" s="29" t="s">
        <v>139</v>
      </c>
      <c r="B51" s="17" t="s">
        <v>88</v>
      </c>
      <c r="C51" s="65"/>
      <c r="D51" s="65"/>
      <c r="E51" s="64">
        <f t="shared" si="24"/>
        <v>0</v>
      </c>
      <c r="F51" s="65"/>
      <c r="G51" s="65"/>
      <c r="H51" s="64">
        <f t="shared" si="25"/>
        <v>0</v>
      </c>
    </row>
    <row r="52" spans="1:8" ht="18.75" customHeight="1">
      <c r="A52" s="29" t="s">
        <v>140</v>
      </c>
      <c r="B52" s="17" t="s">
        <v>89</v>
      </c>
      <c r="C52" s="65">
        <v>0</v>
      </c>
      <c r="D52" s="65">
        <v>0</v>
      </c>
      <c r="E52" s="64">
        <f t="shared" si="24"/>
        <v>0</v>
      </c>
      <c r="F52" s="65">
        <v>0</v>
      </c>
      <c r="G52" s="65">
        <v>0</v>
      </c>
      <c r="H52" s="64">
        <f t="shared" si="25"/>
        <v>0</v>
      </c>
    </row>
    <row r="53" spans="1:8" s="62" customFormat="1" ht="18.75" customHeight="1">
      <c r="A53" s="28" t="s">
        <v>196</v>
      </c>
      <c r="B53" s="20" t="s">
        <v>197</v>
      </c>
      <c r="C53" s="64">
        <v>200000</v>
      </c>
      <c r="D53" s="64">
        <v>0</v>
      </c>
      <c r="E53" s="64">
        <f t="shared" si="24"/>
        <v>200000</v>
      </c>
      <c r="F53" s="64">
        <v>0</v>
      </c>
      <c r="G53" s="64">
        <v>0</v>
      </c>
      <c r="H53" s="64">
        <f t="shared" si="25"/>
        <v>0</v>
      </c>
    </row>
    <row r="54" spans="1:8" ht="17.399999999999999">
      <c r="A54" s="40" t="s">
        <v>0</v>
      </c>
      <c r="B54" s="13" t="s">
        <v>1</v>
      </c>
      <c r="C54" s="64">
        <f t="shared" ref="C54:H54" si="26">C55+C107+C111+C115</f>
        <v>888933580.44000006</v>
      </c>
      <c r="D54" s="64">
        <f t="shared" si="26"/>
        <v>-16602800</v>
      </c>
      <c r="E54" s="64">
        <f t="shared" si="26"/>
        <v>872330780.44000006</v>
      </c>
      <c r="F54" s="64">
        <f t="shared" si="26"/>
        <v>81520376</v>
      </c>
      <c r="G54" s="64">
        <f t="shared" si="26"/>
        <v>7172275.2000000002</v>
      </c>
      <c r="H54" s="64">
        <f t="shared" si="26"/>
        <v>88692651.200000003</v>
      </c>
    </row>
    <row r="55" spans="1:8" ht="46.8">
      <c r="A55" s="40" t="s">
        <v>2</v>
      </c>
      <c r="B55" s="13" t="s">
        <v>3</v>
      </c>
      <c r="C55" s="64">
        <f t="shared" ref="C55:H55" si="27">C56+C59+C72</f>
        <v>890374474.21000004</v>
      </c>
      <c r="D55" s="64">
        <f t="shared" si="27"/>
        <v>-16602800</v>
      </c>
      <c r="E55" s="64">
        <f t="shared" si="27"/>
        <v>873771674.21000004</v>
      </c>
      <c r="F55" s="64">
        <f t="shared" si="27"/>
        <v>81520376</v>
      </c>
      <c r="G55" s="64">
        <f t="shared" si="27"/>
        <v>7172275.2000000002</v>
      </c>
      <c r="H55" s="64">
        <f t="shared" si="27"/>
        <v>88692651.200000003</v>
      </c>
    </row>
    <row r="56" spans="1:8" ht="31.2">
      <c r="A56" s="41" t="s">
        <v>31</v>
      </c>
      <c r="B56" s="13" t="s">
        <v>4</v>
      </c>
      <c r="C56" s="64">
        <f t="shared" ref="C56:H57" si="28">C57</f>
        <v>9737400</v>
      </c>
      <c r="D56" s="64">
        <f t="shared" si="28"/>
        <v>0</v>
      </c>
      <c r="E56" s="64">
        <f t="shared" si="28"/>
        <v>9737400</v>
      </c>
      <c r="F56" s="64">
        <f t="shared" si="28"/>
        <v>10163700</v>
      </c>
      <c r="G56" s="64">
        <f t="shared" si="28"/>
        <v>0</v>
      </c>
      <c r="H56" s="64">
        <f t="shared" si="28"/>
        <v>10163700</v>
      </c>
    </row>
    <row r="57" spans="1:8" ht="71.400000000000006" customHeight="1">
      <c r="A57" s="42" t="s">
        <v>199</v>
      </c>
      <c r="B57" s="2" t="s">
        <v>201</v>
      </c>
      <c r="C57" s="65">
        <f t="shared" si="28"/>
        <v>9737400</v>
      </c>
      <c r="D57" s="65">
        <f t="shared" si="28"/>
        <v>0</v>
      </c>
      <c r="E57" s="65">
        <f t="shared" si="28"/>
        <v>9737400</v>
      </c>
      <c r="F57" s="65">
        <f t="shared" si="28"/>
        <v>10163700</v>
      </c>
      <c r="G57" s="65">
        <f t="shared" si="28"/>
        <v>0</v>
      </c>
      <c r="H57" s="65">
        <f t="shared" si="28"/>
        <v>10163700</v>
      </c>
    </row>
    <row r="58" spans="1:8" ht="46.8">
      <c r="A58" s="42" t="s">
        <v>198</v>
      </c>
      <c r="B58" s="1" t="s">
        <v>200</v>
      </c>
      <c r="C58" s="65">
        <v>9737400</v>
      </c>
      <c r="D58" s="65"/>
      <c r="E58" s="65">
        <f>C58+D58</f>
        <v>9737400</v>
      </c>
      <c r="F58" s="65">
        <v>10163700</v>
      </c>
      <c r="G58" s="65"/>
      <c r="H58" s="65">
        <f>F58+G58</f>
        <v>10163700</v>
      </c>
    </row>
    <row r="59" spans="1:8" s="51" customFormat="1" ht="46.8">
      <c r="A59" s="41" t="s">
        <v>32</v>
      </c>
      <c r="B59" s="13" t="s">
        <v>57</v>
      </c>
      <c r="C59" s="64">
        <f t="shared" ref="C59:H59" si="29">C60+C62+C64</f>
        <v>154288220</v>
      </c>
      <c r="D59" s="64">
        <f t="shared" si="29"/>
        <v>0</v>
      </c>
      <c r="E59" s="64">
        <f t="shared" si="29"/>
        <v>154288220</v>
      </c>
      <c r="F59" s="64">
        <f t="shared" si="29"/>
        <v>0</v>
      </c>
      <c r="G59" s="64">
        <f t="shared" si="29"/>
        <v>0</v>
      </c>
      <c r="H59" s="64">
        <f t="shared" si="29"/>
        <v>0</v>
      </c>
    </row>
    <row r="60" spans="1:8" ht="78">
      <c r="A60" s="8" t="s">
        <v>33</v>
      </c>
      <c r="B60" s="2" t="s">
        <v>91</v>
      </c>
      <c r="C60" s="66">
        <f t="shared" ref="C60:H60" si="30">C61</f>
        <v>5029200</v>
      </c>
      <c r="D60" s="66">
        <f t="shared" si="30"/>
        <v>0</v>
      </c>
      <c r="E60" s="66">
        <f t="shared" si="30"/>
        <v>5029200</v>
      </c>
      <c r="F60" s="66">
        <f t="shared" si="30"/>
        <v>0</v>
      </c>
      <c r="G60" s="66">
        <f t="shared" si="30"/>
        <v>0</v>
      </c>
      <c r="H60" s="66">
        <f t="shared" si="30"/>
        <v>0</v>
      </c>
    </row>
    <row r="61" spans="1:8" ht="82.5" customHeight="1">
      <c r="A61" s="8" t="s">
        <v>34</v>
      </c>
      <c r="B61" s="2" t="s">
        <v>169</v>
      </c>
      <c r="C61" s="66">
        <v>5029200</v>
      </c>
      <c r="D61" s="66"/>
      <c r="E61" s="65">
        <f>C61+D61</f>
        <v>5029200</v>
      </c>
      <c r="F61" s="66">
        <v>0</v>
      </c>
      <c r="G61" s="66"/>
      <c r="H61" s="65">
        <f>F61+G61</f>
        <v>0</v>
      </c>
    </row>
    <row r="62" spans="1:8" ht="33.6" customHeight="1">
      <c r="A62" s="8" t="s">
        <v>166</v>
      </c>
      <c r="B62" s="2" t="s">
        <v>167</v>
      </c>
      <c r="C62" s="66">
        <f t="shared" ref="C62:H62" si="31">C63</f>
        <v>26259020</v>
      </c>
      <c r="D62" s="66">
        <f t="shared" si="31"/>
        <v>0</v>
      </c>
      <c r="E62" s="66">
        <f t="shared" si="31"/>
        <v>26259020</v>
      </c>
      <c r="F62" s="66">
        <f t="shared" si="31"/>
        <v>0</v>
      </c>
      <c r="G62" s="66">
        <f t="shared" si="31"/>
        <v>0</v>
      </c>
      <c r="H62" s="66">
        <f t="shared" si="31"/>
        <v>0</v>
      </c>
    </row>
    <row r="63" spans="1:8" ht="46.8">
      <c r="A63" s="8" t="s">
        <v>168</v>
      </c>
      <c r="B63" s="2" t="s">
        <v>170</v>
      </c>
      <c r="C63" s="66">
        <v>26259020</v>
      </c>
      <c r="D63" s="66">
        <v>0</v>
      </c>
      <c r="E63" s="65">
        <f>C63+D63</f>
        <v>26259020</v>
      </c>
      <c r="F63" s="66">
        <v>0</v>
      </c>
      <c r="G63" s="66">
        <v>0</v>
      </c>
      <c r="H63" s="65">
        <f>F63+G63</f>
        <v>0</v>
      </c>
    </row>
    <row r="64" spans="1:8" ht="18">
      <c r="A64" s="42" t="s">
        <v>35</v>
      </c>
      <c r="B64" s="2" t="s">
        <v>24</v>
      </c>
      <c r="C64" s="65">
        <f t="shared" ref="C64:H64" si="32">C65</f>
        <v>123000000</v>
      </c>
      <c r="D64" s="65">
        <f t="shared" si="32"/>
        <v>0</v>
      </c>
      <c r="E64" s="65">
        <f t="shared" si="32"/>
        <v>123000000</v>
      </c>
      <c r="F64" s="65">
        <f t="shared" si="32"/>
        <v>0</v>
      </c>
      <c r="G64" s="65">
        <f t="shared" si="32"/>
        <v>0</v>
      </c>
      <c r="H64" s="65">
        <f t="shared" si="32"/>
        <v>0</v>
      </c>
    </row>
    <row r="65" spans="1:8" ht="20.85" customHeight="1">
      <c r="A65" s="42" t="s">
        <v>36</v>
      </c>
      <c r="B65" s="2" t="s">
        <v>25</v>
      </c>
      <c r="C65" s="65">
        <f>SUM(C66:C71)</f>
        <v>123000000</v>
      </c>
      <c r="D65" s="65">
        <f t="shared" ref="D65:E65" si="33">SUM(D66:D71)</f>
        <v>0</v>
      </c>
      <c r="E65" s="65">
        <f t="shared" si="33"/>
        <v>123000000</v>
      </c>
      <c r="F65" s="65">
        <f>SUM(F66:F71)</f>
        <v>0</v>
      </c>
      <c r="G65" s="65">
        <f t="shared" ref="G65:H65" si="34">SUM(G66:G71)</f>
        <v>0</v>
      </c>
      <c r="H65" s="65">
        <f t="shared" si="34"/>
        <v>0</v>
      </c>
    </row>
    <row r="66" spans="1:8" s="81" customFormat="1" ht="31.2">
      <c r="A66" s="8" t="s">
        <v>146</v>
      </c>
      <c r="B66" s="2" t="s">
        <v>217</v>
      </c>
      <c r="C66" s="65">
        <v>3000000</v>
      </c>
      <c r="D66" s="65">
        <v>0</v>
      </c>
      <c r="E66" s="65">
        <f t="shared" ref="E66:E67" si="35">C66+D66</f>
        <v>3000000</v>
      </c>
      <c r="F66" s="65">
        <v>0</v>
      </c>
      <c r="G66" s="65">
        <v>0</v>
      </c>
      <c r="H66" s="65">
        <f t="shared" ref="H66:H67" si="36">F66+G66</f>
        <v>0</v>
      </c>
    </row>
    <row r="67" spans="1:8" ht="47.85" hidden="1" customHeight="1">
      <c r="A67" s="8" t="s">
        <v>58</v>
      </c>
      <c r="B67" s="7" t="s">
        <v>27</v>
      </c>
      <c r="C67" s="65">
        <v>0</v>
      </c>
      <c r="D67" s="65"/>
      <c r="E67" s="65">
        <f t="shared" si="35"/>
        <v>0</v>
      </c>
      <c r="F67" s="65">
        <v>0</v>
      </c>
      <c r="G67" s="65"/>
      <c r="H67" s="65">
        <f t="shared" si="36"/>
        <v>0</v>
      </c>
    </row>
    <row r="68" spans="1:8" ht="93.6" hidden="1">
      <c r="A68" s="8" t="s">
        <v>165</v>
      </c>
      <c r="B68" s="7" t="s">
        <v>163</v>
      </c>
      <c r="C68" s="65">
        <v>0</v>
      </c>
      <c r="D68" s="65"/>
      <c r="E68" s="65">
        <f>C68+D68</f>
        <v>0</v>
      </c>
      <c r="F68" s="65">
        <v>0</v>
      </c>
      <c r="G68" s="65"/>
      <c r="H68" s="65">
        <f>F68+G68</f>
        <v>0</v>
      </c>
    </row>
    <row r="69" spans="1:8" ht="93.6" hidden="1">
      <c r="A69" s="8" t="s">
        <v>151</v>
      </c>
      <c r="B69" s="7" t="s">
        <v>152</v>
      </c>
      <c r="C69" s="65">
        <v>0</v>
      </c>
      <c r="D69" s="65">
        <v>0</v>
      </c>
      <c r="E69" s="65">
        <f t="shared" ref="E69:E70" si="37">C69+D69</f>
        <v>0</v>
      </c>
      <c r="F69" s="65">
        <v>0</v>
      </c>
      <c r="G69" s="65">
        <v>0</v>
      </c>
      <c r="H69" s="65">
        <f t="shared" ref="H69:H70" si="38">F69+G69</f>
        <v>0</v>
      </c>
    </row>
    <row r="70" spans="1:8" s="57" customFormat="1" ht="200.4" hidden="1" customHeight="1">
      <c r="A70" s="8" t="s">
        <v>190</v>
      </c>
      <c r="B70" s="7" t="s">
        <v>191</v>
      </c>
      <c r="C70" s="65"/>
      <c r="D70" s="65">
        <v>0</v>
      </c>
      <c r="E70" s="65">
        <f t="shared" si="37"/>
        <v>0</v>
      </c>
      <c r="F70" s="65"/>
      <c r="G70" s="65">
        <v>0</v>
      </c>
      <c r="H70" s="65">
        <f t="shared" si="38"/>
        <v>0</v>
      </c>
    </row>
    <row r="71" spans="1:8" s="62" customFormat="1" ht="105.6" customHeight="1">
      <c r="A71" s="42" t="s">
        <v>202</v>
      </c>
      <c r="B71" s="7" t="s">
        <v>203</v>
      </c>
      <c r="C71" s="65">
        <v>120000000</v>
      </c>
      <c r="D71" s="65">
        <v>0</v>
      </c>
      <c r="E71" s="65">
        <f>C71+D71</f>
        <v>120000000</v>
      </c>
      <c r="F71" s="65">
        <v>0</v>
      </c>
      <c r="G71" s="65">
        <v>0</v>
      </c>
      <c r="H71" s="65">
        <f>F71+G71</f>
        <v>0</v>
      </c>
    </row>
    <row r="72" spans="1:8" ht="17.399999999999999">
      <c r="A72" s="41" t="s">
        <v>37</v>
      </c>
      <c r="B72" s="13" t="s">
        <v>5</v>
      </c>
      <c r="C72" s="64">
        <f>C73+C85+C82</f>
        <v>726348854.21000004</v>
      </c>
      <c r="D72" s="64">
        <f>D73+D85+D82</f>
        <v>-16602800</v>
      </c>
      <c r="E72" s="64">
        <f t="shared" ref="E72" si="39">E73+E85+E82</f>
        <v>709746054.21000004</v>
      </c>
      <c r="F72" s="64">
        <f>F73+F85+F82</f>
        <v>71356676</v>
      </c>
      <c r="G72" s="64">
        <f>G73+G85+G82</f>
        <v>7172275.2000000002</v>
      </c>
      <c r="H72" s="64">
        <f t="shared" ref="H72" si="40">H73+H85+H82</f>
        <v>78528951.200000003</v>
      </c>
    </row>
    <row r="73" spans="1:8" ht="78">
      <c r="A73" s="42" t="s">
        <v>38</v>
      </c>
      <c r="B73" s="2" t="s">
        <v>6</v>
      </c>
      <c r="C73" s="65">
        <f t="shared" ref="C73:H73" si="41">C74</f>
        <v>54663317</v>
      </c>
      <c r="D73" s="65">
        <f t="shared" si="41"/>
        <v>0</v>
      </c>
      <c r="E73" s="65">
        <f t="shared" si="41"/>
        <v>54663317</v>
      </c>
      <c r="F73" s="65">
        <f t="shared" si="41"/>
        <v>34050076</v>
      </c>
      <c r="G73" s="65">
        <f t="shared" si="41"/>
        <v>7172275.2000000002</v>
      </c>
      <c r="H73" s="65">
        <f t="shared" si="41"/>
        <v>41222351.200000003</v>
      </c>
    </row>
    <row r="74" spans="1:8" ht="93.6">
      <c r="A74" s="42" t="s">
        <v>39</v>
      </c>
      <c r="B74" s="2" t="s">
        <v>7</v>
      </c>
      <c r="C74" s="65">
        <f t="shared" ref="C74:H74" si="42">SUM(C75:C84)</f>
        <v>54663317</v>
      </c>
      <c r="D74" s="65">
        <f t="shared" si="42"/>
        <v>0</v>
      </c>
      <c r="E74" s="65">
        <f t="shared" si="42"/>
        <v>54663317</v>
      </c>
      <c r="F74" s="65">
        <f t="shared" si="42"/>
        <v>34050076</v>
      </c>
      <c r="G74" s="65">
        <f t="shared" si="42"/>
        <v>7172275.2000000002</v>
      </c>
      <c r="H74" s="65">
        <f t="shared" si="42"/>
        <v>41222351.200000003</v>
      </c>
    </row>
    <row r="75" spans="1:8" ht="93.6" hidden="1">
      <c r="A75" s="8" t="s">
        <v>40</v>
      </c>
      <c r="B75" s="2" t="s">
        <v>13</v>
      </c>
      <c r="C75" s="65">
        <v>0</v>
      </c>
      <c r="D75" s="65">
        <v>0</v>
      </c>
      <c r="E75" s="65">
        <v>0</v>
      </c>
      <c r="F75" s="65">
        <v>0</v>
      </c>
      <c r="G75" s="65">
        <v>0</v>
      </c>
      <c r="H75" s="65">
        <v>0</v>
      </c>
    </row>
    <row r="76" spans="1:8" ht="122.4" hidden="1" customHeight="1">
      <c r="A76" s="8" t="s">
        <v>41</v>
      </c>
      <c r="B76" s="2" t="s">
        <v>177</v>
      </c>
      <c r="C76" s="65">
        <v>0</v>
      </c>
      <c r="D76" s="65">
        <v>0</v>
      </c>
      <c r="E76" s="65">
        <f t="shared" ref="E76:E84" si="43">C76+D76</f>
        <v>0</v>
      </c>
      <c r="F76" s="65">
        <v>0</v>
      </c>
      <c r="G76" s="65">
        <v>0</v>
      </c>
      <c r="H76" s="65">
        <f t="shared" ref="H76:H84" si="44">F76+G76</f>
        <v>0</v>
      </c>
    </row>
    <row r="77" spans="1:8" ht="124.8" hidden="1">
      <c r="A77" s="42" t="s">
        <v>42</v>
      </c>
      <c r="B77" s="2" t="s">
        <v>8</v>
      </c>
      <c r="C77" s="65">
        <v>0</v>
      </c>
      <c r="D77" s="65"/>
      <c r="E77" s="65">
        <f t="shared" si="43"/>
        <v>0</v>
      </c>
      <c r="F77" s="65">
        <v>0</v>
      </c>
      <c r="G77" s="65"/>
      <c r="H77" s="65">
        <f t="shared" si="44"/>
        <v>0</v>
      </c>
    </row>
    <row r="78" spans="1:8" ht="140.4">
      <c r="A78" s="8" t="s">
        <v>43</v>
      </c>
      <c r="B78" s="2" t="s">
        <v>28</v>
      </c>
      <c r="C78" s="65">
        <v>487042</v>
      </c>
      <c r="D78" s="65">
        <v>0</v>
      </c>
      <c r="E78" s="65">
        <f t="shared" si="43"/>
        <v>487042</v>
      </c>
      <c r="F78" s="65">
        <v>34050076</v>
      </c>
      <c r="G78" s="65">
        <v>0</v>
      </c>
      <c r="H78" s="65">
        <f t="shared" si="44"/>
        <v>34050076</v>
      </c>
    </row>
    <row r="79" spans="1:8" s="56" customFormat="1" ht="131.1" customHeight="1">
      <c r="A79" s="8" t="s">
        <v>204</v>
      </c>
      <c r="B79" s="2" t="s">
        <v>208</v>
      </c>
      <c r="C79" s="65">
        <v>8948029</v>
      </c>
      <c r="D79" s="65">
        <v>0</v>
      </c>
      <c r="E79" s="65">
        <f t="shared" si="43"/>
        <v>8948029</v>
      </c>
      <c r="F79" s="65">
        <v>0</v>
      </c>
      <c r="G79" s="65">
        <v>3925239.6</v>
      </c>
      <c r="H79" s="65">
        <f t="shared" si="44"/>
        <v>3925239.6</v>
      </c>
    </row>
    <row r="80" spans="1:8" ht="133.35" customHeight="1">
      <c r="A80" s="8" t="s">
        <v>205</v>
      </c>
      <c r="B80" s="2" t="s">
        <v>209</v>
      </c>
      <c r="C80" s="65">
        <v>6780534</v>
      </c>
      <c r="D80" s="65">
        <v>0</v>
      </c>
      <c r="E80" s="65">
        <f t="shared" si="43"/>
        <v>6780534</v>
      </c>
      <c r="F80" s="65">
        <v>0</v>
      </c>
      <c r="G80" s="65">
        <v>3247035.6</v>
      </c>
      <c r="H80" s="65">
        <f t="shared" si="44"/>
        <v>3247035.6</v>
      </c>
    </row>
    <row r="81" spans="1:8" ht="124.8">
      <c r="A81" s="8" t="s">
        <v>206</v>
      </c>
      <c r="B81" s="14" t="s">
        <v>210</v>
      </c>
      <c r="C81" s="65">
        <v>23576131</v>
      </c>
      <c r="D81" s="65">
        <v>0</v>
      </c>
      <c r="E81" s="65">
        <f t="shared" si="43"/>
        <v>23576131</v>
      </c>
      <c r="F81" s="65">
        <v>0</v>
      </c>
      <c r="G81" s="65">
        <v>0</v>
      </c>
      <c r="H81" s="65">
        <f t="shared" si="44"/>
        <v>0</v>
      </c>
    </row>
    <row r="82" spans="1:8" ht="46.8" hidden="1">
      <c r="A82" s="43" t="s">
        <v>143</v>
      </c>
      <c r="B82" s="14" t="s">
        <v>164</v>
      </c>
      <c r="C82" s="66">
        <v>0</v>
      </c>
      <c r="D82" s="66">
        <f>D83</f>
        <v>0</v>
      </c>
      <c r="E82" s="65">
        <f t="shared" si="43"/>
        <v>0</v>
      </c>
      <c r="F82" s="66">
        <v>0</v>
      </c>
      <c r="G82" s="66">
        <f>G83</f>
        <v>0</v>
      </c>
      <c r="H82" s="65">
        <f t="shared" si="44"/>
        <v>0</v>
      </c>
    </row>
    <row r="83" spans="1:8" ht="46.8" hidden="1">
      <c r="A83" s="43" t="s">
        <v>144</v>
      </c>
      <c r="B83" s="14" t="s">
        <v>145</v>
      </c>
      <c r="C83" s="66">
        <v>0</v>
      </c>
      <c r="D83" s="66"/>
      <c r="E83" s="65">
        <f t="shared" si="43"/>
        <v>0</v>
      </c>
      <c r="F83" s="66">
        <v>0</v>
      </c>
      <c r="G83" s="66"/>
      <c r="H83" s="65">
        <f t="shared" si="44"/>
        <v>0</v>
      </c>
    </row>
    <row r="84" spans="1:8" s="56" customFormat="1" ht="133.35" customHeight="1">
      <c r="A84" s="43" t="s">
        <v>207</v>
      </c>
      <c r="B84" s="14" t="s">
        <v>211</v>
      </c>
      <c r="C84" s="66">
        <v>14871581</v>
      </c>
      <c r="D84" s="66"/>
      <c r="E84" s="65">
        <f t="shared" si="43"/>
        <v>14871581</v>
      </c>
      <c r="F84" s="66">
        <v>0</v>
      </c>
      <c r="G84" s="66"/>
      <c r="H84" s="65">
        <f t="shared" si="44"/>
        <v>0</v>
      </c>
    </row>
    <row r="85" spans="1:8" ht="31.2">
      <c r="A85" s="42" t="s">
        <v>55</v>
      </c>
      <c r="B85" s="2" t="s">
        <v>9</v>
      </c>
      <c r="C85" s="65">
        <f t="shared" ref="C85:H85" si="45">C86</f>
        <v>671685537.21000004</v>
      </c>
      <c r="D85" s="65">
        <f t="shared" si="45"/>
        <v>-16602800</v>
      </c>
      <c r="E85" s="65">
        <f t="shared" si="45"/>
        <v>655082737.21000004</v>
      </c>
      <c r="F85" s="65">
        <f t="shared" si="45"/>
        <v>37306600</v>
      </c>
      <c r="G85" s="65">
        <f t="shared" si="45"/>
        <v>0</v>
      </c>
      <c r="H85" s="65">
        <f t="shared" si="45"/>
        <v>37306600</v>
      </c>
    </row>
    <row r="86" spans="1:8" ht="31.2">
      <c r="A86" s="42" t="s">
        <v>54</v>
      </c>
      <c r="B86" s="2" t="s">
        <v>10</v>
      </c>
      <c r="C86" s="65">
        <f>SUM(C87:C102)</f>
        <v>671685537.21000004</v>
      </c>
      <c r="D86" s="65">
        <f t="shared" ref="D86" si="46">SUM(D87:D102)</f>
        <v>-16602800</v>
      </c>
      <c r="E86" s="65">
        <f>SUM(E87:E102)</f>
        <v>655082737.21000004</v>
      </c>
      <c r="F86" s="65">
        <f>SUM(F87:F102)</f>
        <v>37306600</v>
      </c>
      <c r="G86" s="65">
        <f t="shared" ref="G86" si="47">SUM(G87:G102)</f>
        <v>0</v>
      </c>
      <c r="H86" s="65">
        <f>SUM(H87:H102)</f>
        <v>37306600</v>
      </c>
    </row>
    <row r="87" spans="1:8" s="78" customFormat="1" ht="62.4">
      <c r="A87" s="42" t="s">
        <v>214</v>
      </c>
      <c r="B87" s="2" t="s">
        <v>221</v>
      </c>
      <c r="C87" s="65">
        <v>44688000</v>
      </c>
      <c r="D87" s="65">
        <v>0</v>
      </c>
      <c r="E87" s="65">
        <f t="shared" ref="E87:E92" si="48">C87+D87</f>
        <v>44688000</v>
      </c>
      <c r="F87" s="65">
        <v>0</v>
      </c>
      <c r="G87" s="65">
        <v>0</v>
      </c>
      <c r="H87" s="65">
        <f t="shared" ref="H87" si="49">F87+G87</f>
        <v>0</v>
      </c>
    </row>
    <row r="88" spans="1:8" s="78" customFormat="1" ht="62.4">
      <c r="A88" s="42" t="s">
        <v>218</v>
      </c>
      <c r="B88" s="82" t="s">
        <v>219</v>
      </c>
      <c r="C88" s="65">
        <v>166873800</v>
      </c>
      <c r="D88" s="65"/>
      <c r="E88" s="65">
        <f>C88+D88</f>
        <v>166873800</v>
      </c>
      <c r="F88" s="65">
        <v>0</v>
      </c>
      <c r="G88" s="65"/>
      <c r="H88" s="65">
        <f>F88+G88</f>
        <v>0</v>
      </c>
    </row>
    <row r="89" spans="1:8" s="78" customFormat="1" ht="62.4" hidden="1">
      <c r="A89" s="12" t="s">
        <v>147</v>
      </c>
      <c r="B89" s="2" t="s">
        <v>149</v>
      </c>
      <c r="C89" s="65">
        <v>0</v>
      </c>
      <c r="D89" s="65"/>
      <c r="E89" s="65">
        <f t="shared" si="48"/>
        <v>0</v>
      </c>
      <c r="F89" s="65">
        <v>0</v>
      </c>
      <c r="G89" s="65"/>
      <c r="H89" s="65">
        <f t="shared" ref="H89:H102" si="50">F89+G89</f>
        <v>0</v>
      </c>
    </row>
    <row r="90" spans="1:8" s="78" customFormat="1" ht="93.6">
      <c r="A90" s="12" t="s">
        <v>215</v>
      </c>
      <c r="B90" s="2" t="s">
        <v>220</v>
      </c>
      <c r="C90" s="65">
        <v>18396740</v>
      </c>
      <c r="D90" s="65">
        <v>0</v>
      </c>
      <c r="E90" s="65">
        <f t="shared" si="48"/>
        <v>18396740</v>
      </c>
      <c r="F90" s="65">
        <v>0</v>
      </c>
      <c r="G90" s="65">
        <v>0</v>
      </c>
      <c r="H90" s="65">
        <f t="shared" si="50"/>
        <v>0</v>
      </c>
    </row>
    <row r="91" spans="1:8" s="78" customFormat="1" ht="109.2">
      <c r="A91" s="12" t="s">
        <v>216</v>
      </c>
      <c r="B91" s="2" t="s">
        <v>222</v>
      </c>
      <c r="C91" s="65">
        <v>92401820</v>
      </c>
      <c r="D91" s="65">
        <v>0</v>
      </c>
      <c r="E91" s="65">
        <f t="shared" si="48"/>
        <v>92401820</v>
      </c>
      <c r="F91" s="65">
        <v>0</v>
      </c>
      <c r="G91" s="65">
        <v>0</v>
      </c>
      <c r="H91" s="65">
        <f t="shared" si="50"/>
        <v>0</v>
      </c>
    </row>
    <row r="92" spans="1:8" s="83" customFormat="1" ht="62.4">
      <c r="A92" s="8" t="s">
        <v>223</v>
      </c>
      <c r="B92" s="2" t="s">
        <v>224</v>
      </c>
      <c r="C92" s="65">
        <v>108040090</v>
      </c>
      <c r="D92" s="65"/>
      <c r="E92" s="65">
        <f t="shared" si="48"/>
        <v>108040090</v>
      </c>
      <c r="F92" s="65">
        <v>0</v>
      </c>
      <c r="G92" s="65"/>
      <c r="H92" s="65">
        <f t="shared" si="50"/>
        <v>0</v>
      </c>
    </row>
    <row r="93" spans="1:8" ht="58.5" customHeight="1">
      <c r="A93" s="9" t="s">
        <v>53</v>
      </c>
      <c r="B93" s="3" t="s">
        <v>23</v>
      </c>
      <c r="C93" s="65">
        <v>16602800</v>
      </c>
      <c r="D93" s="65">
        <v>-16602800</v>
      </c>
      <c r="E93" s="65">
        <f t="shared" ref="E93:E102" si="51">C93+D93</f>
        <v>0</v>
      </c>
      <c r="F93" s="65">
        <v>0</v>
      </c>
      <c r="G93" s="65">
        <v>0</v>
      </c>
      <c r="H93" s="65">
        <f t="shared" si="50"/>
        <v>0</v>
      </c>
    </row>
    <row r="94" spans="1:8" ht="78">
      <c r="A94" s="12" t="s">
        <v>141</v>
      </c>
      <c r="B94" s="3" t="s">
        <v>142</v>
      </c>
      <c r="C94" s="65">
        <v>55262.21</v>
      </c>
      <c r="D94" s="65">
        <v>0</v>
      </c>
      <c r="E94" s="65">
        <f t="shared" si="51"/>
        <v>55262.21</v>
      </c>
      <c r="F94" s="65">
        <v>0</v>
      </c>
      <c r="G94" s="65">
        <v>0</v>
      </c>
      <c r="H94" s="65">
        <f t="shared" si="50"/>
        <v>0</v>
      </c>
    </row>
    <row r="95" spans="1:8" ht="46.8" hidden="1">
      <c r="A95" s="12" t="s">
        <v>148</v>
      </c>
      <c r="B95" s="3" t="s">
        <v>150</v>
      </c>
      <c r="C95" s="65">
        <v>0</v>
      </c>
      <c r="D95" s="65"/>
      <c r="E95" s="65">
        <f t="shared" si="51"/>
        <v>0</v>
      </c>
      <c r="F95" s="65">
        <v>0</v>
      </c>
      <c r="G95" s="65"/>
      <c r="H95" s="65">
        <f t="shared" si="50"/>
        <v>0</v>
      </c>
    </row>
    <row r="96" spans="1:8" ht="93.6">
      <c r="A96" s="12" t="s">
        <v>212</v>
      </c>
      <c r="B96" s="3" t="s">
        <v>213</v>
      </c>
      <c r="C96" s="65">
        <v>182905625</v>
      </c>
      <c r="D96" s="65"/>
      <c r="E96" s="65">
        <f t="shared" si="51"/>
        <v>182905625</v>
      </c>
      <c r="F96" s="65">
        <v>0</v>
      </c>
      <c r="G96" s="65"/>
      <c r="H96" s="65">
        <f t="shared" si="50"/>
        <v>0</v>
      </c>
    </row>
    <row r="97" spans="1:8" ht="93.6" hidden="1">
      <c r="A97" s="12" t="s">
        <v>171</v>
      </c>
      <c r="B97" s="3" t="s">
        <v>172</v>
      </c>
      <c r="C97" s="65">
        <v>0</v>
      </c>
      <c r="D97" s="65">
        <v>0</v>
      </c>
      <c r="E97" s="65">
        <f t="shared" si="51"/>
        <v>0</v>
      </c>
      <c r="F97" s="65">
        <v>0</v>
      </c>
      <c r="G97" s="65">
        <v>0</v>
      </c>
      <c r="H97" s="65">
        <f t="shared" si="50"/>
        <v>0</v>
      </c>
    </row>
    <row r="98" spans="1:8" ht="31.2" hidden="1">
      <c r="A98" s="9" t="s">
        <v>52</v>
      </c>
      <c r="B98" s="3" t="s">
        <v>22</v>
      </c>
      <c r="C98" s="65">
        <v>0</v>
      </c>
      <c r="D98" s="65"/>
      <c r="E98" s="65">
        <f t="shared" si="51"/>
        <v>0</v>
      </c>
      <c r="F98" s="65">
        <v>0</v>
      </c>
      <c r="G98" s="65"/>
      <c r="H98" s="65">
        <f t="shared" si="50"/>
        <v>0</v>
      </c>
    </row>
    <row r="99" spans="1:8" ht="81.599999999999994" customHeight="1">
      <c r="A99" s="8" t="s">
        <v>51</v>
      </c>
      <c r="B99" s="2" t="s">
        <v>225</v>
      </c>
      <c r="C99" s="65">
        <v>41721400</v>
      </c>
      <c r="D99" s="65">
        <v>0</v>
      </c>
      <c r="E99" s="65">
        <f t="shared" si="51"/>
        <v>41721400</v>
      </c>
      <c r="F99" s="65">
        <v>37306600</v>
      </c>
      <c r="G99" s="65">
        <v>0</v>
      </c>
      <c r="H99" s="65">
        <f t="shared" si="50"/>
        <v>37306600</v>
      </c>
    </row>
    <row r="100" spans="1:8" ht="78" hidden="1">
      <c r="A100" s="8" t="s">
        <v>50</v>
      </c>
      <c r="B100" s="2" t="s">
        <v>12</v>
      </c>
      <c r="C100" s="65">
        <v>0</v>
      </c>
      <c r="D100" s="65"/>
      <c r="E100" s="65">
        <f t="shared" si="51"/>
        <v>0</v>
      </c>
      <c r="F100" s="65">
        <v>0</v>
      </c>
      <c r="G100" s="65"/>
      <c r="H100" s="65">
        <f t="shared" si="50"/>
        <v>0</v>
      </c>
    </row>
    <row r="101" spans="1:8" ht="78" hidden="1">
      <c r="A101" s="8" t="s">
        <v>59</v>
      </c>
      <c r="B101" s="2" t="s">
        <v>60</v>
      </c>
      <c r="C101" s="65">
        <v>0</v>
      </c>
      <c r="D101" s="65"/>
      <c r="E101" s="65">
        <f t="shared" si="51"/>
        <v>0</v>
      </c>
      <c r="F101" s="65">
        <v>0</v>
      </c>
      <c r="G101" s="65"/>
      <c r="H101" s="65">
        <f t="shared" si="50"/>
        <v>0</v>
      </c>
    </row>
    <row r="102" spans="1:8" ht="78" hidden="1">
      <c r="A102" s="42" t="s">
        <v>49</v>
      </c>
      <c r="B102" s="2" t="s">
        <v>14</v>
      </c>
      <c r="C102" s="65">
        <v>0</v>
      </c>
      <c r="D102" s="65">
        <v>0</v>
      </c>
      <c r="E102" s="65">
        <f t="shared" si="51"/>
        <v>0</v>
      </c>
      <c r="F102" s="65">
        <v>0</v>
      </c>
      <c r="G102" s="65">
        <v>0</v>
      </c>
      <c r="H102" s="65">
        <f t="shared" si="50"/>
        <v>0</v>
      </c>
    </row>
    <row r="103" spans="1:8" ht="31.2" hidden="1">
      <c r="A103" s="10" t="s">
        <v>17</v>
      </c>
      <c r="B103" s="5" t="s">
        <v>18</v>
      </c>
      <c r="C103" s="64">
        <f t="shared" ref="C103:H105" si="52">C104</f>
        <v>0</v>
      </c>
      <c r="D103" s="64">
        <f t="shared" si="52"/>
        <v>0</v>
      </c>
      <c r="E103" s="64">
        <f t="shared" si="52"/>
        <v>0</v>
      </c>
      <c r="F103" s="64">
        <f t="shared" si="52"/>
        <v>0</v>
      </c>
      <c r="G103" s="64">
        <f t="shared" si="52"/>
        <v>0</v>
      </c>
      <c r="H103" s="64">
        <f t="shared" si="52"/>
        <v>0</v>
      </c>
    </row>
    <row r="104" spans="1:8" ht="37.35" hidden="1" customHeight="1">
      <c r="A104" s="11" t="s">
        <v>46</v>
      </c>
      <c r="B104" s="6" t="s">
        <v>19</v>
      </c>
      <c r="C104" s="65">
        <f t="shared" si="52"/>
        <v>0</v>
      </c>
      <c r="D104" s="65">
        <f t="shared" si="52"/>
        <v>0</v>
      </c>
      <c r="E104" s="65">
        <f t="shared" si="52"/>
        <v>0</v>
      </c>
      <c r="F104" s="65">
        <f t="shared" si="52"/>
        <v>0</v>
      </c>
      <c r="G104" s="65">
        <f t="shared" si="52"/>
        <v>0</v>
      </c>
      <c r="H104" s="65">
        <f t="shared" si="52"/>
        <v>0</v>
      </c>
    </row>
    <row r="105" spans="1:8" ht="46.8" hidden="1">
      <c r="A105" s="11" t="s">
        <v>47</v>
      </c>
      <c r="B105" s="6" t="s">
        <v>15</v>
      </c>
      <c r="C105" s="65">
        <f t="shared" si="52"/>
        <v>0</v>
      </c>
      <c r="D105" s="65">
        <f t="shared" si="52"/>
        <v>0</v>
      </c>
      <c r="E105" s="65">
        <f t="shared" si="52"/>
        <v>0</v>
      </c>
      <c r="F105" s="65">
        <f t="shared" si="52"/>
        <v>0</v>
      </c>
      <c r="G105" s="65">
        <f t="shared" si="52"/>
        <v>0</v>
      </c>
      <c r="H105" s="65">
        <f t="shared" si="52"/>
        <v>0</v>
      </c>
    </row>
    <row r="106" spans="1:8" ht="46.8" hidden="1">
      <c r="A106" s="42" t="s">
        <v>48</v>
      </c>
      <c r="B106" s="2" t="s">
        <v>15</v>
      </c>
      <c r="C106" s="65">
        <v>0</v>
      </c>
      <c r="D106" s="65"/>
      <c r="E106" s="65">
        <f>C106+D106</f>
        <v>0</v>
      </c>
      <c r="F106" s="65">
        <v>0</v>
      </c>
      <c r="G106" s="65"/>
      <c r="H106" s="65">
        <f>F106+G106</f>
        <v>0</v>
      </c>
    </row>
    <row r="107" spans="1:8" ht="17.399999999999999" hidden="1">
      <c r="A107" s="10" t="s">
        <v>20</v>
      </c>
      <c r="B107" s="5" t="s">
        <v>21</v>
      </c>
      <c r="C107" s="64">
        <f t="shared" ref="C107:H109" si="53">C108</f>
        <v>0</v>
      </c>
      <c r="D107" s="64">
        <f t="shared" si="53"/>
        <v>0</v>
      </c>
      <c r="E107" s="64">
        <f t="shared" si="53"/>
        <v>0</v>
      </c>
      <c r="F107" s="64">
        <f t="shared" si="53"/>
        <v>0</v>
      </c>
      <c r="G107" s="64">
        <f t="shared" si="53"/>
        <v>0</v>
      </c>
      <c r="H107" s="64">
        <f t="shared" si="53"/>
        <v>0</v>
      </c>
    </row>
    <row r="108" spans="1:8" ht="31.2" hidden="1">
      <c r="A108" s="11" t="s">
        <v>29</v>
      </c>
      <c r="B108" s="6" t="s">
        <v>16</v>
      </c>
      <c r="C108" s="65">
        <f t="shared" si="53"/>
        <v>0</v>
      </c>
      <c r="D108" s="65">
        <f t="shared" si="53"/>
        <v>0</v>
      </c>
      <c r="E108" s="65">
        <f t="shared" si="53"/>
        <v>0</v>
      </c>
      <c r="F108" s="65">
        <f t="shared" si="53"/>
        <v>0</v>
      </c>
      <c r="G108" s="65">
        <f t="shared" si="53"/>
        <v>0</v>
      </c>
      <c r="H108" s="65">
        <f t="shared" si="53"/>
        <v>0</v>
      </c>
    </row>
    <row r="109" spans="1:8" ht="31.2" hidden="1">
      <c r="A109" s="11" t="s">
        <v>30</v>
      </c>
      <c r="B109" s="6" t="s">
        <v>16</v>
      </c>
      <c r="C109" s="65">
        <f t="shared" si="53"/>
        <v>0</v>
      </c>
      <c r="D109" s="65">
        <f t="shared" si="53"/>
        <v>0</v>
      </c>
      <c r="E109" s="65">
        <f t="shared" si="53"/>
        <v>0</v>
      </c>
      <c r="F109" s="65">
        <f t="shared" si="53"/>
        <v>0</v>
      </c>
      <c r="G109" s="65">
        <f t="shared" si="53"/>
        <v>0</v>
      </c>
      <c r="H109" s="65">
        <f t="shared" si="53"/>
        <v>0</v>
      </c>
    </row>
    <row r="110" spans="1:8" ht="31.2" hidden="1">
      <c r="A110" s="42" t="s">
        <v>45</v>
      </c>
      <c r="B110" s="2" t="s">
        <v>16</v>
      </c>
      <c r="C110" s="65">
        <v>0</v>
      </c>
      <c r="D110" s="65">
        <v>0</v>
      </c>
      <c r="E110" s="65">
        <f>C110+D110</f>
        <v>0</v>
      </c>
      <c r="F110" s="65">
        <v>0</v>
      </c>
      <c r="G110" s="65">
        <v>0</v>
      </c>
      <c r="H110" s="65">
        <f>F110+G110</f>
        <v>0</v>
      </c>
    </row>
    <row r="111" spans="1:8" ht="78" hidden="1">
      <c r="A111" s="40" t="s">
        <v>11</v>
      </c>
      <c r="B111" s="44" t="s">
        <v>94</v>
      </c>
      <c r="C111" s="64">
        <f t="shared" ref="C111:H113" si="54">C112</f>
        <v>0</v>
      </c>
      <c r="D111" s="64">
        <f t="shared" si="54"/>
        <v>0</v>
      </c>
      <c r="E111" s="64">
        <f t="shared" si="54"/>
        <v>0</v>
      </c>
      <c r="F111" s="64">
        <f t="shared" si="54"/>
        <v>0</v>
      </c>
      <c r="G111" s="64">
        <f t="shared" si="54"/>
        <v>0</v>
      </c>
      <c r="H111" s="64">
        <f t="shared" si="54"/>
        <v>0</v>
      </c>
    </row>
    <row r="112" spans="1:8" ht="119.1" hidden="1" customHeight="1">
      <c r="A112" s="45" t="s">
        <v>44</v>
      </c>
      <c r="B112" s="46" t="s">
        <v>108</v>
      </c>
      <c r="C112" s="64">
        <f t="shared" si="54"/>
        <v>0</v>
      </c>
      <c r="D112" s="64">
        <f t="shared" si="54"/>
        <v>0</v>
      </c>
      <c r="E112" s="64">
        <f t="shared" si="54"/>
        <v>0</v>
      </c>
      <c r="F112" s="64">
        <f t="shared" si="54"/>
        <v>0</v>
      </c>
      <c r="G112" s="64">
        <f t="shared" si="54"/>
        <v>0</v>
      </c>
      <c r="H112" s="64">
        <f t="shared" si="54"/>
        <v>0</v>
      </c>
    </row>
    <row r="113" spans="1:8" ht="109.2" hidden="1">
      <c r="A113" s="45" t="s">
        <v>95</v>
      </c>
      <c r="B113" s="46" t="s">
        <v>96</v>
      </c>
      <c r="C113" s="65">
        <f t="shared" si="54"/>
        <v>0</v>
      </c>
      <c r="D113" s="65">
        <f t="shared" si="54"/>
        <v>0</v>
      </c>
      <c r="E113" s="65">
        <f t="shared" si="54"/>
        <v>0</v>
      </c>
      <c r="F113" s="65">
        <f t="shared" si="54"/>
        <v>0</v>
      </c>
      <c r="G113" s="65">
        <f t="shared" si="54"/>
        <v>0</v>
      </c>
      <c r="H113" s="65">
        <f t="shared" si="54"/>
        <v>0</v>
      </c>
    </row>
    <row r="114" spans="1:8" ht="79.5" hidden="1" customHeight="1">
      <c r="A114" s="45" t="s">
        <v>97</v>
      </c>
      <c r="B114" s="14" t="s">
        <v>98</v>
      </c>
      <c r="C114" s="65">
        <v>0</v>
      </c>
      <c r="D114" s="65">
        <v>0</v>
      </c>
      <c r="E114" s="65">
        <f>C114+D114</f>
        <v>0</v>
      </c>
      <c r="F114" s="65">
        <v>0</v>
      </c>
      <c r="G114" s="65">
        <v>0</v>
      </c>
      <c r="H114" s="65">
        <f>F114+G114</f>
        <v>0</v>
      </c>
    </row>
    <row r="115" spans="1:8" ht="50.85" customHeight="1">
      <c r="A115" s="31" t="s">
        <v>99</v>
      </c>
      <c r="B115" s="32" t="s">
        <v>100</v>
      </c>
      <c r="C115" s="64">
        <f t="shared" ref="C115:H115" si="55">C116</f>
        <v>-1440893.77</v>
      </c>
      <c r="D115" s="64">
        <f t="shared" si="55"/>
        <v>0</v>
      </c>
      <c r="E115" s="64">
        <f t="shared" si="55"/>
        <v>-1440893.77</v>
      </c>
      <c r="F115" s="64">
        <f t="shared" si="55"/>
        <v>0</v>
      </c>
      <c r="G115" s="64">
        <f t="shared" si="55"/>
        <v>0</v>
      </c>
      <c r="H115" s="64">
        <f t="shared" si="55"/>
        <v>0</v>
      </c>
    </row>
    <row r="116" spans="1:8" ht="62.4">
      <c r="A116" s="4" t="s">
        <v>106</v>
      </c>
      <c r="B116" s="33" t="s">
        <v>101</v>
      </c>
      <c r="C116" s="67">
        <f t="shared" ref="C116:H116" si="56">C117+C118</f>
        <v>-1440893.77</v>
      </c>
      <c r="D116" s="67">
        <f t="shared" si="56"/>
        <v>0</v>
      </c>
      <c r="E116" s="67">
        <f t="shared" si="56"/>
        <v>-1440893.77</v>
      </c>
      <c r="F116" s="67">
        <f t="shared" si="56"/>
        <v>0</v>
      </c>
      <c r="G116" s="67">
        <f t="shared" si="56"/>
        <v>0</v>
      </c>
      <c r="H116" s="67">
        <f t="shared" si="56"/>
        <v>0</v>
      </c>
    </row>
    <row r="117" spans="1:8" ht="78" hidden="1">
      <c r="A117" s="4" t="s">
        <v>102</v>
      </c>
      <c r="B117" s="33" t="s">
        <v>103</v>
      </c>
      <c r="C117" s="67">
        <v>0</v>
      </c>
      <c r="D117" s="67"/>
      <c r="E117" s="65">
        <f t="shared" ref="E117:E118" si="57">C117+D117</f>
        <v>0</v>
      </c>
      <c r="F117" s="67">
        <v>0</v>
      </c>
      <c r="G117" s="67"/>
      <c r="H117" s="65">
        <f t="shared" ref="H117:H118" si="58">F117+G117</f>
        <v>0</v>
      </c>
    </row>
    <row r="118" spans="1:8" ht="62.4">
      <c r="A118" s="4" t="s">
        <v>105</v>
      </c>
      <c r="B118" s="33" t="s">
        <v>104</v>
      </c>
      <c r="C118" s="67">
        <v>-1440893.77</v>
      </c>
      <c r="D118" s="67">
        <v>0</v>
      </c>
      <c r="E118" s="65">
        <f t="shared" si="57"/>
        <v>-1440893.77</v>
      </c>
      <c r="F118" s="67">
        <v>0</v>
      </c>
      <c r="G118" s="67">
        <v>0</v>
      </c>
      <c r="H118" s="65">
        <f t="shared" si="58"/>
        <v>0</v>
      </c>
    </row>
    <row r="119" spans="1:8" ht="15.6">
      <c r="A119" s="53"/>
      <c r="C119" s="68"/>
      <c r="D119" s="68"/>
      <c r="E119" s="68"/>
    </row>
  </sheetData>
  <mergeCells count="5">
    <mergeCell ref="A1:A2"/>
    <mergeCell ref="B1:B2"/>
    <mergeCell ref="G1:H1"/>
    <mergeCell ref="A3:E3"/>
    <mergeCell ref="A4:E4"/>
  </mergeCells>
  <pageMargins left="0.51181102362204722" right="0.11811023622047245" top="0.23622047244094491" bottom="0.19685039370078741" header="0.2" footer="0.31496062992125984"/>
  <pageSetup paperSize="9" scale="58" orientation="portrait" r:id="rId1"/>
</worksheet>
</file>

<file path=xl/worksheets/sheet2.xml><?xml version="1.0" encoding="utf-8"?>
<worksheet xmlns="http://schemas.openxmlformats.org/spreadsheetml/2006/main" xmlns:r="http://schemas.openxmlformats.org/officeDocument/2006/relationships">
  <dimension ref="A1:H119"/>
  <sheetViews>
    <sheetView view="pageBreakPreview" zoomScaleSheetLayoutView="100" workbookViewId="0">
      <selection activeCell="G8" sqref="G8"/>
    </sheetView>
  </sheetViews>
  <sheetFormatPr defaultColWidth="8.88671875" defaultRowHeight="13.8"/>
  <cols>
    <col min="1" max="1" width="22.5546875" style="83" customWidth="1"/>
    <col min="2" max="2" width="49.5546875" style="83" customWidth="1"/>
    <col min="3" max="3" width="15.88671875" style="83" customWidth="1"/>
    <col min="4" max="4" width="14.44140625" style="83" customWidth="1"/>
    <col min="5" max="5" width="15.88671875" style="83" customWidth="1"/>
    <col min="6" max="8" width="15" style="83" customWidth="1"/>
    <col min="9" max="16384" width="8.88671875" style="83"/>
  </cols>
  <sheetData>
    <row r="1" spans="1:8" ht="29.1" customHeight="1">
      <c r="A1" s="85"/>
      <c r="B1" s="86"/>
      <c r="G1" s="87" t="s">
        <v>176</v>
      </c>
      <c r="H1" s="87"/>
    </row>
    <row r="2" spans="1:8" ht="40.35" customHeight="1">
      <c r="A2" s="85"/>
      <c r="B2" s="86"/>
    </row>
    <row r="3" spans="1:8" ht="20.100000000000001" customHeight="1">
      <c r="A3" s="88" t="s">
        <v>194</v>
      </c>
      <c r="B3" s="88"/>
      <c r="C3" s="88"/>
      <c r="D3" s="88"/>
      <c r="E3" s="88"/>
      <c r="F3" s="89"/>
      <c r="G3" s="89"/>
      <c r="H3" s="89"/>
    </row>
    <row r="4" spans="1:8" ht="17.100000000000001" customHeight="1">
      <c r="A4" s="88" t="s">
        <v>195</v>
      </c>
      <c r="B4" s="88"/>
      <c r="C4" s="88"/>
      <c r="D4" s="88"/>
      <c r="E4" s="88"/>
      <c r="F4" s="89"/>
      <c r="G4" s="89"/>
      <c r="H4" s="89"/>
    </row>
    <row r="5" spans="1:8" ht="22.35" customHeight="1">
      <c r="A5" s="48"/>
      <c r="B5" s="48"/>
      <c r="H5" s="79" t="s">
        <v>175</v>
      </c>
    </row>
    <row r="6" spans="1:8" s="49" customFormat="1" ht="79.349999999999994" customHeight="1">
      <c r="A6" s="54" t="s">
        <v>26</v>
      </c>
      <c r="B6" s="55" t="s">
        <v>56</v>
      </c>
      <c r="C6" s="76" t="s">
        <v>226</v>
      </c>
      <c r="D6" s="76" t="s">
        <v>173</v>
      </c>
      <c r="E6" s="76" t="s">
        <v>174</v>
      </c>
      <c r="F6" s="76" t="s">
        <v>227</v>
      </c>
      <c r="G6" s="76" t="s">
        <v>173</v>
      </c>
      <c r="H6" s="76" t="s">
        <v>174</v>
      </c>
    </row>
    <row r="7" spans="1:8" s="50" customFormat="1" ht="13.2">
      <c r="A7" s="36">
        <v>1</v>
      </c>
      <c r="B7" s="37">
        <v>2</v>
      </c>
      <c r="C7" s="77">
        <v>3</v>
      </c>
      <c r="D7" s="80">
        <v>4</v>
      </c>
      <c r="E7" s="80">
        <v>5</v>
      </c>
      <c r="F7" s="77">
        <v>6</v>
      </c>
      <c r="G7" s="80">
        <v>7</v>
      </c>
      <c r="H7" s="80">
        <v>8</v>
      </c>
    </row>
    <row r="8" spans="1:8" s="51" customFormat="1" ht="17.399999999999999">
      <c r="A8" s="30" t="s">
        <v>107</v>
      </c>
      <c r="B8" s="38" t="s">
        <v>92</v>
      </c>
      <c r="C8" s="69">
        <f t="shared" ref="C8:H8" si="0">C9+C54</f>
        <v>1463315.42744</v>
      </c>
      <c r="D8" s="69">
        <f t="shared" si="0"/>
        <v>-16602.8</v>
      </c>
      <c r="E8" s="69">
        <f t="shared" si="0"/>
        <v>1446712.62744</v>
      </c>
      <c r="F8" s="69">
        <f t="shared" si="0"/>
        <v>624503.576</v>
      </c>
      <c r="G8" s="69">
        <f t="shared" si="0"/>
        <v>7172.3</v>
      </c>
      <c r="H8" s="69">
        <f t="shared" si="0"/>
        <v>631675.87599999993</v>
      </c>
    </row>
    <row r="9" spans="1:8" ht="31.5" hidden="1" customHeight="1">
      <c r="A9" s="30" t="s">
        <v>109</v>
      </c>
      <c r="B9" s="15" t="s">
        <v>61</v>
      </c>
      <c r="C9" s="69">
        <f t="shared" ref="C9:H9" si="1">C10+C19</f>
        <v>574381.78899999999</v>
      </c>
      <c r="D9" s="69">
        <f t="shared" si="1"/>
        <v>0</v>
      </c>
      <c r="E9" s="69">
        <f t="shared" si="1"/>
        <v>574381.78899999999</v>
      </c>
      <c r="F9" s="69">
        <f t="shared" si="1"/>
        <v>542983.19999999995</v>
      </c>
      <c r="G9" s="69">
        <f t="shared" si="1"/>
        <v>0</v>
      </c>
      <c r="H9" s="69">
        <f t="shared" si="1"/>
        <v>542983.19999999995</v>
      </c>
    </row>
    <row r="10" spans="1:8" ht="18.75" hidden="1" customHeight="1">
      <c r="A10" s="23"/>
      <c r="B10" s="16" t="s">
        <v>62</v>
      </c>
      <c r="C10" s="69">
        <f t="shared" ref="C10:H10" si="2">C11+C12+C13+C14+C15+C18</f>
        <v>469847.78946</v>
      </c>
      <c r="D10" s="69">
        <f t="shared" si="2"/>
        <v>0</v>
      </c>
      <c r="E10" s="69">
        <f t="shared" si="2"/>
        <v>469847.78946</v>
      </c>
      <c r="F10" s="69">
        <f t="shared" si="2"/>
        <v>487064.89999999997</v>
      </c>
      <c r="G10" s="69">
        <f t="shared" si="2"/>
        <v>0</v>
      </c>
      <c r="H10" s="69">
        <f t="shared" si="2"/>
        <v>487064.89999999997</v>
      </c>
    </row>
    <row r="11" spans="1:8" ht="18.75" hidden="1" customHeight="1">
      <c r="A11" s="22" t="s">
        <v>110</v>
      </c>
      <c r="B11" s="17" t="s">
        <v>63</v>
      </c>
      <c r="C11" s="66">
        <v>225277.41058</v>
      </c>
      <c r="D11" s="66"/>
      <c r="E11" s="66">
        <f>C11+D11</f>
        <v>225277.41058</v>
      </c>
      <c r="F11" s="66">
        <v>224553</v>
      </c>
      <c r="G11" s="66">
        <v>0</v>
      </c>
      <c r="H11" s="66">
        <f>F11+G11</f>
        <v>224553</v>
      </c>
    </row>
    <row r="12" spans="1:8" ht="18.75" hidden="1" customHeight="1">
      <c r="A12" s="22" t="s">
        <v>64</v>
      </c>
      <c r="B12" s="17" t="s">
        <v>65</v>
      </c>
      <c r="C12" s="66">
        <v>15348.56372</v>
      </c>
      <c r="D12" s="66">
        <v>0</v>
      </c>
      <c r="E12" s="66">
        <f t="shared" ref="E12:E14" si="3">C12+D12</f>
        <v>15348.56372</v>
      </c>
      <c r="F12" s="66">
        <v>17079.8</v>
      </c>
      <c r="G12" s="66"/>
      <c r="H12" s="66">
        <f t="shared" ref="H12:H14" si="4">F12+G12</f>
        <v>17079.8</v>
      </c>
    </row>
    <row r="13" spans="1:8" ht="18.75" hidden="1" customHeight="1">
      <c r="A13" s="24" t="s">
        <v>111</v>
      </c>
      <c r="B13" s="7" t="s">
        <v>66</v>
      </c>
      <c r="C13" s="66">
        <v>8963.4</v>
      </c>
      <c r="D13" s="66">
        <v>0</v>
      </c>
      <c r="E13" s="66">
        <f t="shared" si="3"/>
        <v>8963.4</v>
      </c>
      <c r="F13" s="66">
        <v>4917.8</v>
      </c>
      <c r="G13" s="66">
        <v>0</v>
      </c>
      <c r="H13" s="66">
        <f t="shared" si="4"/>
        <v>4917.8</v>
      </c>
    </row>
    <row r="14" spans="1:8" ht="18.75" hidden="1" customHeight="1">
      <c r="A14" s="22" t="s">
        <v>112</v>
      </c>
      <c r="B14" s="17" t="s">
        <v>67</v>
      </c>
      <c r="C14" s="66">
        <v>84619.415160000004</v>
      </c>
      <c r="D14" s="66">
        <v>0</v>
      </c>
      <c r="E14" s="66">
        <f t="shared" si="3"/>
        <v>84619.415160000004</v>
      </c>
      <c r="F14" s="66">
        <v>97979</v>
      </c>
      <c r="G14" s="66"/>
      <c r="H14" s="66">
        <f t="shared" si="4"/>
        <v>97979</v>
      </c>
    </row>
    <row r="15" spans="1:8" ht="18.75" hidden="1" customHeight="1">
      <c r="A15" s="24" t="s">
        <v>113</v>
      </c>
      <c r="B15" s="7" t="s">
        <v>68</v>
      </c>
      <c r="C15" s="66">
        <f t="shared" ref="C15:H15" si="5">C16+C17</f>
        <v>135639</v>
      </c>
      <c r="D15" s="66">
        <f t="shared" si="5"/>
        <v>0</v>
      </c>
      <c r="E15" s="66">
        <f t="shared" si="5"/>
        <v>135639</v>
      </c>
      <c r="F15" s="66">
        <f t="shared" si="5"/>
        <v>142535.29999999999</v>
      </c>
      <c r="G15" s="66">
        <f t="shared" si="5"/>
        <v>0</v>
      </c>
      <c r="H15" s="66">
        <f t="shared" si="5"/>
        <v>142535.29999999999</v>
      </c>
    </row>
    <row r="16" spans="1:8" ht="18.75" hidden="1" customHeight="1">
      <c r="A16" s="25" t="s">
        <v>114</v>
      </c>
      <c r="B16" s="18" t="s">
        <v>69</v>
      </c>
      <c r="C16" s="71">
        <v>111865</v>
      </c>
      <c r="D16" s="71">
        <v>0</v>
      </c>
      <c r="E16" s="66">
        <f t="shared" ref="E16:E18" si="6">C16+D16</f>
        <v>111865</v>
      </c>
      <c r="F16" s="71">
        <v>111865</v>
      </c>
      <c r="G16" s="71">
        <v>0</v>
      </c>
      <c r="H16" s="66">
        <f t="shared" ref="H16:H18" si="7">F16+G16</f>
        <v>111865</v>
      </c>
    </row>
    <row r="17" spans="1:8" ht="18.75" hidden="1" customHeight="1">
      <c r="A17" s="25" t="s">
        <v>115</v>
      </c>
      <c r="B17" s="18" t="s">
        <v>70</v>
      </c>
      <c r="C17" s="71">
        <v>23774</v>
      </c>
      <c r="D17" s="71">
        <v>0</v>
      </c>
      <c r="E17" s="66">
        <f t="shared" si="6"/>
        <v>23774</v>
      </c>
      <c r="F17" s="71">
        <v>30670.3</v>
      </c>
      <c r="G17" s="71">
        <v>0</v>
      </c>
      <c r="H17" s="66">
        <f t="shared" si="7"/>
        <v>30670.3</v>
      </c>
    </row>
    <row r="18" spans="1:8" ht="18.75" hidden="1" customHeight="1">
      <c r="A18" s="24" t="s">
        <v>116</v>
      </c>
      <c r="B18" s="7" t="s">
        <v>71</v>
      </c>
      <c r="C18" s="66">
        <v>0</v>
      </c>
      <c r="D18" s="66"/>
      <c r="E18" s="66">
        <f t="shared" si="6"/>
        <v>0</v>
      </c>
      <c r="F18" s="66">
        <v>0</v>
      </c>
      <c r="G18" s="66"/>
      <c r="H18" s="66">
        <f t="shared" si="7"/>
        <v>0</v>
      </c>
    </row>
    <row r="19" spans="1:8" ht="18.75" hidden="1" customHeight="1">
      <c r="A19" s="26"/>
      <c r="B19" s="19" t="s">
        <v>72</v>
      </c>
      <c r="C19" s="72">
        <f t="shared" ref="C19:H19" si="8">C20+C32+C38+C44+C52+C53</f>
        <v>104533.99954</v>
      </c>
      <c r="D19" s="72">
        <f t="shared" si="8"/>
        <v>0</v>
      </c>
      <c r="E19" s="72">
        <f t="shared" si="8"/>
        <v>104533.99954</v>
      </c>
      <c r="F19" s="72">
        <f t="shared" si="8"/>
        <v>55918.3</v>
      </c>
      <c r="G19" s="72">
        <f t="shared" si="8"/>
        <v>0</v>
      </c>
      <c r="H19" s="72">
        <f t="shared" si="8"/>
        <v>55918.3</v>
      </c>
    </row>
    <row r="20" spans="1:8" ht="18.75" hidden="1" customHeight="1">
      <c r="A20" s="27" t="s">
        <v>117</v>
      </c>
      <c r="B20" s="20" t="s">
        <v>73</v>
      </c>
      <c r="C20" s="69">
        <f t="shared" ref="C20:H20" si="9">C21+C24+C25+C26+C27</f>
        <v>93805.118590000013</v>
      </c>
      <c r="D20" s="69">
        <f t="shared" si="9"/>
        <v>0</v>
      </c>
      <c r="E20" s="69">
        <f t="shared" si="9"/>
        <v>93805.118590000013</v>
      </c>
      <c r="F20" s="69">
        <f t="shared" si="9"/>
        <v>49945.3</v>
      </c>
      <c r="G20" s="69">
        <f t="shared" si="9"/>
        <v>0</v>
      </c>
      <c r="H20" s="69">
        <f t="shared" si="9"/>
        <v>49945.3</v>
      </c>
    </row>
    <row r="21" spans="1:8" ht="18.75" hidden="1" customHeight="1">
      <c r="A21" s="24" t="s">
        <v>118</v>
      </c>
      <c r="B21" s="7" t="s">
        <v>90</v>
      </c>
      <c r="C21" s="66">
        <f t="shared" ref="C21:H21" si="10">C22+C23</f>
        <v>69618.749000000011</v>
      </c>
      <c r="D21" s="66">
        <f t="shared" si="10"/>
        <v>0</v>
      </c>
      <c r="E21" s="66">
        <f t="shared" si="10"/>
        <v>69618.749000000011</v>
      </c>
      <c r="F21" s="66">
        <f t="shared" si="10"/>
        <v>29750</v>
      </c>
      <c r="G21" s="66">
        <f t="shared" si="10"/>
        <v>0</v>
      </c>
      <c r="H21" s="66">
        <f t="shared" si="10"/>
        <v>29750</v>
      </c>
    </row>
    <row r="22" spans="1:8" s="52" customFormat="1" ht="51" hidden="1" customHeight="1">
      <c r="A22" s="25" t="s">
        <v>119</v>
      </c>
      <c r="B22" s="18" t="s">
        <v>157</v>
      </c>
      <c r="C22" s="84">
        <v>25900</v>
      </c>
      <c r="D22" s="71"/>
      <c r="E22" s="66">
        <f t="shared" ref="E22:E26" si="11">C22+D22</f>
        <v>25900</v>
      </c>
      <c r="F22" s="71">
        <v>19750</v>
      </c>
      <c r="G22" s="71"/>
      <c r="H22" s="66">
        <f t="shared" ref="H22" si="12">F22+G22</f>
        <v>19750</v>
      </c>
    </row>
    <row r="23" spans="1:8" s="52" customFormat="1" ht="47.25" hidden="1" customHeight="1">
      <c r="A23" s="25" t="s">
        <v>120</v>
      </c>
      <c r="B23" s="18" t="s">
        <v>158</v>
      </c>
      <c r="C23" s="71">
        <v>43718.749000000003</v>
      </c>
      <c r="D23" s="71">
        <v>0</v>
      </c>
      <c r="E23" s="66">
        <f>C23+D23</f>
        <v>43718.749000000003</v>
      </c>
      <c r="F23" s="71">
        <v>10000</v>
      </c>
      <c r="G23" s="71">
        <v>0</v>
      </c>
      <c r="H23" s="66">
        <f>F23+G23</f>
        <v>10000</v>
      </c>
    </row>
    <row r="24" spans="1:8" ht="31.5" hidden="1" customHeight="1">
      <c r="A24" s="24" t="s">
        <v>121</v>
      </c>
      <c r="B24" s="7" t="s">
        <v>74</v>
      </c>
      <c r="C24" s="66">
        <v>12000</v>
      </c>
      <c r="D24" s="66"/>
      <c r="E24" s="66">
        <f t="shared" si="11"/>
        <v>12000</v>
      </c>
      <c r="F24" s="66">
        <v>9400</v>
      </c>
      <c r="G24" s="66"/>
      <c r="H24" s="66">
        <f t="shared" ref="H24:H26" si="13">F24+G24</f>
        <v>9400</v>
      </c>
    </row>
    <row r="25" spans="1:8" ht="22.35" hidden="1" customHeight="1">
      <c r="A25" s="24" t="s">
        <v>122</v>
      </c>
      <c r="B25" s="7" t="s">
        <v>75</v>
      </c>
      <c r="C25" s="66">
        <v>12.84867</v>
      </c>
      <c r="D25" s="66"/>
      <c r="E25" s="66">
        <f t="shared" si="11"/>
        <v>12.84867</v>
      </c>
      <c r="F25" s="66">
        <v>5</v>
      </c>
      <c r="G25" s="66"/>
      <c r="H25" s="66">
        <f t="shared" si="13"/>
        <v>5</v>
      </c>
    </row>
    <row r="26" spans="1:8" ht="18.75" hidden="1" customHeight="1">
      <c r="A26" s="24" t="s">
        <v>123</v>
      </c>
      <c r="B26" s="7" t="s">
        <v>76</v>
      </c>
      <c r="C26" s="66">
        <v>0</v>
      </c>
      <c r="D26" s="66"/>
      <c r="E26" s="66">
        <f t="shared" si="11"/>
        <v>0</v>
      </c>
      <c r="F26" s="66">
        <v>49.3</v>
      </c>
      <c r="G26" s="66"/>
      <c r="H26" s="66">
        <f t="shared" si="13"/>
        <v>49.3</v>
      </c>
    </row>
    <row r="27" spans="1:8" ht="31.5" hidden="1" customHeight="1">
      <c r="A27" s="24" t="s">
        <v>124</v>
      </c>
      <c r="B27" s="7" t="s">
        <v>77</v>
      </c>
      <c r="C27" s="66">
        <f>C28+C29+C30+C31</f>
        <v>12173.520919999999</v>
      </c>
      <c r="D27" s="66">
        <f t="shared" ref="D27:E27" si="14">D28+D29+D30+D31</f>
        <v>0</v>
      </c>
      <c r="E27" s="66">
        <f t="shared" si="14"/>
        <v>12173.520919999999</v>
      </c>
      <c r="F27" s="66">
        <f>F28+F29+F30+F31</f>
        <v>10741</v>
      </c>
      <c r="G27" s="66">
        <f t="shared" ref="G27:H27" si="15">G28+G29+G30+G31</f>
        <v>0</v>
      </c>
      <c r="H27" s="66">
        <f t="shared" si="15"/>
        <v>10741</v>
      </c>
    </row>
    <row r="28" spans="1:8" ht="31.5" hidden="1" customHeight="1">
      <c r="A28" s="34" t="s">
        <v>155</v>
      </c>
      <c r="B28" s="35" t="s">
        <v>156</v>
      </c>
      <c r="C28" s="73">
        <v>9907</v>
      </c>
      <c r="D28" s="73"/>
      <c r="E28" s="66">
        <f t="shared" ref="E28:E31" si="16">C28+D28</f>
        <v>9907</v>
      </c>
      <c r="F28" s="73">
        <v>9709</v>
      </c>
      <c r="G28" s="73"/>
      <c r="H28" s="66">
        <f t="shared" ref="H28:H31" si="17">F28+G28</f>
        <v>9709</v>
      </c>
    </row>
    <row r="29" spans="1:8" ht="31.5" hidden="1" customHeight="1">
      <c r="A29" s="34" t="s">
        <v>153</v>
      </c>
      <c r="B29" s="35" t="s">
        <v>154</v>
      </c>
      <c r="C29" s="73">
        <v>477</v>
      </c>
      <c r="D29" s="73"/>
      <c r="E29" s="66">
        <f t="shared" si="16"/>
        <v>477</v>
      </c>
      <c r="F29" s="73">
        <v>477</v>
      </c>
      <c r="G29" s="73"/>
      <c r="H29" s="66">
        <f t="shared" si="17"/>
        <v>477</v>
      </c>
    </row>
    <row r="30" spans="1:8" ht="50.1" hidden="1" customHeight="1">
      <c r="A30" s="34" t="s">
        <v>186</v>
      </c>
      <c r="B30" s="35" t="s">
        <v>188</v>
      </c>
      <c r="C30" s="73">
        <v>55</v>
      </c>
      <c r="D30" s="73"/>
      <c r="E30" s="66">
        <f t="shared" si="16"/>
        <v>55</v>
      </c>
      <c r="F30" s="73">
        <v>55</v>
      </c>
      <c r="G30" s="73"/>
      <c r="H30" s="66">
        <f t="shared" si="17"/>
        <v>55</v>
      </c>
    </row>
    <row r="31" spans="1:8" ht="36.6" hidden="1" customHeight="1">
      <c r="A31" s="34" t="s">
        <v>187</v>
      </c>
      <c r="B31" s="35" t="s">
        <v>189</v>
      </c>
      <c r="C31" s="73">
        <v>1734.5209199999999</v>
      </c>
      <c r="D31" s="73"/>
      <c r="E31" s="66">
        <f t="shared" si="16"/>
        <v>1734.5209199999999</v>
      </c>
      <c r="F31" s="73">
        <v>500</v>
      </c>
      <c r="G31" s="73"/>
      <c r="H31" s="66">
        <f t="shared" si="17"/>
        <v>500</v>
      </c>
    </row>
    <row r="32" spans="1:8" ht="20.399999999999999" hidden="1" customHeight="1">
      <c r="A32" s="27" t="s">
        <v>125</v>
      </c>
      <c r="B32" s="20" t="s">
        <v>78</v>
      </c>
      <c r="C32" s="69">
        <f>C33+C34+C35+C36+C37</f>
        <v>813.14</v>
      </c>
      <c r="D32" s="69">
        <f t="shared" ref="D32" si="18">D33+D34+D35+D36+D37</f>
        <v>0</v>
      </c>
      <c r="E32" s="69">
        <f>E33+E34+E35+E36+E37</f>
        <v>813.14</v>
      </c>
      <c r="F32" s="69">
        <f>F33+F34+F35+F36+F37</f>
        <v>524.40000000000009</v>
      </c>
      <c r="G32" s="69">
        <f t="shared" ref="G32" si="19">G33+G34+G35+G36+G37</f>
        <v>0</v>
      </c>
      <c r="H32" s="69">
        <f>H33+H34+H35+H36+H37</f>
        <v>524.40000000000009</v>
      </c>
    </row>
    <row r="33" spans="1:8" ht="36" hidden="1" customHeight="1">
      <c r="A33" s="24" t="s">
        <v>126</v>
      </c>
      <c r="B33" s="17" t="s">
        <v>159</v>
      </c>
      <c r="C33" s="66">
        <v>9.18</v>
      </c>
      <c r="D33" s="66"/>
      <c r="E33" s="66">
        <f t="shared" ref="E33:E37" si="20">C33+D33</f>
        <v>9.18</v>
      </c>
      <c r="F33" s="66">
        <v>0</v>
      </c>
      <c r="G33" s="66"/>
      <c r="H33" s="66">
        <f t="shared" ref="H33:H37" si="21">F33+G33</f>
        <v>0</v>
      </c>
    </row>
    <row r="34" spans="1:8" ht="31.5" hidden="1" customHeight="1">
      <c r="A34" s="24" t="s">
        <v>127</v>
      </c>
      <c r="B34" s="17" t="s">
        <v>79</v>
      </c>
      <c r="C34" s="66">
        <v>205.06</v>
      </c>
      <c r="D34" s="66"/>
      <c r="E34" s="66">
        <f t="shared" si="20"/>
        <v>205.06</v>
      </c>
      <c r="F34" s="66">
        <v>172.4</v>
      </c>
      <c r="G34" s="66"/>
      <c r="H34" s="66">
        <f t="shared" si="21"/>
        <v>172.4</v>
      </c>
    </row>
    <row r="35" spans="1:8" ht="31.5" hidden="1" customHeight="1">
      <c r="A35" s="24" t="s">
        <v>128</v>
      </c>
      <c r="B35" s="17" t="s">
        <v>80</v>
      </c>
      <c r="C35" s="66">
        <v>115</v>
      </c>
      <c r="D35" s="66"/>
      <c r="E35" s="66">
        <f t="shared" si="20"/>
        <v>115</v>
      </c>
      <c r="F35" s="66">
        <v>78.7</v>
      </c>
      <c r="G35" s="66"/>
      <c r="H35" s="66">
        <f t="shared" si="21"/>
        <v>78.7</v>
      </c>
    </row>
    <row r="36" spans="1:8" ht="31.5" hidden="1" customHeight="1">
      <c r="A36" s="24" t="s">
        <v>129</v>
      </c>
      <c r="B36" s="21" t="s">
        <v>81</v>
      </c>
      <c r="C36" s="66">
        <v>0</v>
      </c>
      <c r="D36" s="66"/>
      <c r="E36" s="66">
        <f t="shared" si="20"/>
        <v>0</v>
      </c>
      <c r="F36" s="66">
        <v>0</v>
      </c>
      <c r="G36" s="66"/>
      <c r="H36" s="66">
        <f t="shared" si="21"/>
        <v>0</v>
      </c>
    </row>
    <row r="37" spans="1:8" ht="31.5" hidden="1" customHeight="1">
      <c r="A37" s="24" t="s">
        <v>130</v>
      </c>
      <c r="B37" s="17" t="s">
        <v>82</v>
      </c>
      <c r="C37" s="66">
        <v>483.9</v>
      </c>
      <c r="D37" s="66"/>
      <c r="E37" s="66">
        <f t="shared" si="20"/>
        <v>483.9</v>
      </c>
      <c r="F37" s="66">
        <v>273.3</v>
      </c>
      <c r="G37" s="66"/>
      <c r="H37" s="66">
        <f t="shared" si="21"/>
        <v>273.3</v>
      </c>
    </row>
    <row r="38" spans="1:8" ht="18.75" hidden="1" customHeight="1">
      <c r="A38" s="28" t="s">
        <v>131</v>
      </c>
      <c r="B38" s="20" t="s">
        <v>83</v>
      </c>
      <c r="C38" s="69">
        <f t="shared" ref="C38:H38" si="22">C39+C40+C43</f>
        <v>5931.0222099999992</v>
      </c>
      <c r="D38" s="69">
        <f t="shared" si="22"/>
        <v>0</v>
      </c>
      <c r="E38" s="69">
        <f t="shared" si="22"/>
        <v>5931.0222099999992</v>
      </c>
      <c r="F38" s="69">
        <f t="shared" si="22"/>
        <v>4868.3999999999996</v>
      </c>
      <c r="G38" s="69">
        <f t="shared" si="22"/>
        <v>0</v>
      </c>
      <c r="H38" s="69">
        <f t="shared" si="22"/>
        <v>4868.3999999999996</v>
      </c>
    </row>
    <row r="39" spans="1:8" ht="18.75" hidden="1" customHeight="1">
      <c r="A39" s="29" t="s">
        <v>132</v>
      </c>
      <c r="B39" s="7" t="s">
        <v>84</v>
      </c>
      <c r="C39" s="66">
        <v>1718.4</v>
      </c>
      <c r="D39" s="66"/>
      <c r="E39" s="66">
        <f>C39+D39</f>
        <v>1718.4</v>
      </c>
      <c r="F39" s="66">
        <v>1718.4</v>
      </c>
      <c r="G39" s="66"/>
      <c r="H39" s="66">
        <f>F39+G39</f>
        <v>1718.4</v>
      </c>
    </row>
    <row r="40" spans="1:8" ht="18.75" hidden="1" customHeight="1">
      <c r="A40" s="29" t="s">
        <v>133</v>
      </c>
      <c r="B40" s="7" t="s">
        <v>85</v>
      </c>
      <c r="C40" s="66">
        <f t="shared" ref="C40:H40" si="23">C41+C42</f>
        <v>2793.5522099999998</v>
      </c>
      <c r="D40" s="66">
        <f t="shared" si="23"/>
        <v>0</v>
      </c>
      <c r="E40" s="66">
        <f t="shared" si="23"/>
        <v>2793.5522099999998</v>
      </c>
      <c r="F40" s="66">
        <f t="shared" si="23"/>
        <v>2510</v>
      </c>
      <c r="G40" s="66">
        <f t="shared" si="23"/>
        <v>0</v>
      </c>
      <c r="H40" s="66">
        <f t="shared" si="23"/>
        <v>2510</v>
      </c>
    </row>
    <row r="41" spans="1:8" s="52" customFormat="1" ht="31.5" hidden="1" customHeight="1">
      <c r="A41" s="39" t="s">
        <v>134</v>
      </c>
      <c r="B41" s="18" t="s">
        <v>160</v>
      </c>
      <c r="C41" s="71">
        <v>2790.39</v>
      </c>
      <c r="D41" s="71"/>
      <c r="E41" s="71">
        <f t="shared" ref="E41:E53" si="24">C41+D41</f>
        <v>2790.39</v>
      </c>
      <c r="F41" s="71">
        <v>2250</v>
      </c>
      <c r="G41" s="71"/>
      <c r="H41" s="71">
        <f t="shared" ref="H41:H53" si="25">F41+G41</f>
        <v>2250</v>
      </c>
    </row>
    <row r="42" spans="1:8" s="52" customFormat="1" ht="31.5" hidden="1" customHeight="1">
      <c r="A42" s="39" t="s">
        <v>135</v>
      </c>
      <c r="B42" s="18" t="s">
        <v>161</v>
      </c>
      <c r="C42" s="71">
        <v>3.16221</v>
      </c>
      <c r="D42" s="71"/>
      <c r="E42" s="71">
        <f t="shared" si="24"/>
        <v>3.16221</v>
      </c>
      <c r="F42" s="71">
        <v>260</v>
      </c>
      <c r="G42" s="71"/>
      <c r="H42" s="71">
        <f t="shared" si="25"/>
        <v>260</v>
      </c>
    </row>
    <row r="43" spans="1:8" ht="31.5" hidden="1" customHeight="1">
      <c r="A43" s="29" t="s">
        <v>136</v>
      </c>
      <c r="B43" s="7" t="s">
        <v>86</v>
      </c>
      <c r="C43" s="66">
        <v>1419.07</v>
      </c>
      <c r="D43" s="66"/>
      <c r="E43" s="66">
        <f t="shared" si="24"/>
        <v>1419.07</v>
      </c>
      <c r="F43" s="66">
        <v>640</v>
      </c>
      <c r="G43" s="66"/>
      <c r="H43" s="66">
        <f t="shared" si="25"/>
        <v>640</v>
      </c>
    </row>
    <row r="44" spans="1:8" ht="18.75" hidden="1" customHeight="1">
      <c r="A44" s="28" t="s">
        <v>137</v>
      </c>
      <c r="B44" s="20" t="s">
        <v>87</v>
      </c>
      <c r="C44" s="69">
        <v>3784.7187399999998</v>
      </c>
      <c r="D44" s="69"/>
      <c r="E44" s="69">
        <f t="shared" si="24"/>
        <v>3784.7187399999998</v>
      </c>
      <c r="F44" s="69">
        <v>580.20000000000005</v>
      </c>
      <c r="G44" s="69"/>
      <c r="H44" s="69">
        <f t="shared" si="25"/>
        <v>580.20000000000005</v>
      </c>
    </row>
    <row r="45" spans="1:8" ht="42.6" hidden="1" customHeight="1">
      <c r="A45" s="29" t="s">
        <v>179</v>
      </c>
      <c r="B45" s="59" t="s">
        <v>178</v>
      </c>
      <c r="C45" s="66"/>
      <c r="D45" s="66">
        <v>0</v>
      </c>
      <c r="E45" s="69">
        <f t="shared" si="24"/>
        <v>0</v>
      </c>
      <c r="F45" s="66">
        <v>12000</v>
      </c>
      <c r="G45" s="66">
        <v>0</v>
      </c>
      <c r="H45" s="69">
        <f t="shared" si="25"/>
        <v>12000</v>
      </c>
    </row>
    <row r="46" spans="1:8" ht="60" hidden="1" customHeight="1">
      <c r="A46" s="29" t="s">
        <v>192</v>
      </c>
      <c r="B46" s="61" t="s">
        <v>193</v>
      </c>
      <c r="C46" s="66"/>
      <c r="D46" s="66"/>
      <c r="E46" s="69">
        <f t="shared" si="24"/>
        <v>0</v>
      </c>
      <c r="F46" s="66">
        <v>10000</v>
      </c>
      <c r="G46" s="66"/>
      <c r="H46" s="69">
        <f t="shared" si="25"/>
        <v>10000</v>
      </c>
    </row>
    <row r="47" spans="1:8" ht="42" hidden="1" customHeight="1">
      <c r="A47" s="29" t="s">
        <v>180</v>
      </c>
      <c r="B47" s="60" t="s">
        <v>181</v>
      </c>
      <c r="C47" s="66"/>
      <c r="D47" s="66"/>
      <c r="E47" s="69">
        <f t="shared" si="24"/>
        <v>0</v>
      </c>
      <c r="F47" s="66">
        <v>500</v>
      </c>
      <c r="G47" s="66"/>
      <c r="H47" s="69">
        <f t="shared" si="25"/>
        <v>500</v>
      </c>
    </row>
    <row r="48" spans="1:8" ht="42.6" hidden="1" customHeight="1">
      <c r="A48" s="29" t="s">
        <v>182</v>
      </c>
      <c r="B48" s="60" t="s">
        <v>183</v>
      </c>
      <c r="C48" s="66"/>
      <c r="D48" s="66">
        <v>0</v>
      </c>
      <c r="E48" s="69">
        <f t="shared" si="24"/>
        <v>0</v>
      </c>
      <c r="F48" s="66">
        <v>537500</v>
      </c>
      <c r="G48" s="66">
        <v>0</v>
      </c>
      <c r="H48" s="69">
        <f t="shared" si="25"/>
        <v>537500</v>
      </c>
    </row>
    <row r="49" spans="1:8" ht="93" hidden="1" customHeight="1">
      <c r="A49" s="29" t="s">
        <v>184</v>
      </c>
      <c r="B49" s="60" t="s">
        <v>185</v>
      </c>
      <c r="C49" s="66"/>
      <c r="D49" s="66">
        <v>0</v>
      </c>
      <c r="E49" s="69">
        <f t="shared" si="24"/>
        <v>0</v>
      </c>
      <c r="F49" s="66">
        <v>27000</v>
      </c>
      <c r="G49" s="66">
        <v>0</v>
      </c>
      <c r="H49" s="69">
        <f t="shared" si="25"/>
        <v>27000</v>
      </c>
    </row>
    <row r="50" spans="1:8" ht="46.8" hidden="1">
      <c r="A50" s="29" t="s">
        <v>138</v>
      </c>
      <c r="B50" s="17" t="s">
        <v>162</v>
      </c>
      <c r="C50" s="66"/>
      <c r="D50" s="66"/>
      <c r="E50" s="69">
        <f t="shared" si="24"/>
        <v>0</v>
      </c>
      <c r="F50" s="66"/>
      <c r="G50" s="66"/>
      <c r="H50" s="69">
        <f t="shared" si="25"/>
        <v>0</v>
      </c>
    </row>
    <row r="51" spans="1:8" ht="31.5" hidden="1" customHeight="1">
      <c r="A51" s="29" t="s">
        <v>139</v>
      </c>
      <c r="B51" s="17" t="s">
        <v>88</v>
      </c>
      <c r="C51" s="66"/>
      <c r="D51" s="66"/>
      <c r="E51" s="69">
        <f t="shared" si="24"/>
        <v>0</v>
      </c>
      <c r="F51" s="66"/>
      <c r="G51" s="66"/>
      <c r="H51" s="69">
        <f t="shared" si="25"/>
        <v>0</v>
      </c>
    </row>
    <row r="52" spans="1:8" ht="18.75" hidden="1" customHeight="1">
      <c r="A52" s="29" t="s">
        <v>140</v>
      </c>
      <c r="B52" s="17" t="s">
        <v>89</v>
      </c>
      <c r="C52" s="66">
        <v>0</v>
      </c>
      <c r="D52" s="66">
        <v>0</v>
      </c>
      <c r="E52" s="69">
        <f t="shared" si="24"/>
        <v>0</v>
      </c>
      <c r="F52" s="66">
        <v>0</v>
      </c>
      <c r="G52" s="66">
        <v>0</v>
      </c>
      <c r="H52" s="69">
        <f t="shared" si="25"/>
        <v>0</v>
      </c>
    </row>
    <row r="53" spans="1:8" ht="18.75" hidden="1" customHeight="1">
      <c r="A53" s="28" t="s">
        <v>196</v>
      </c>
      <c r="B53" s="20" t="s">
        <v>197</v>
      </c>
      <c r="C53" s="69">
        <v>200</v>
      </c>
      <c r="D53" s="69">
        <v>0</v>
      </c>
      <c r="E53" s="69">
        <f t="shared" si="24"/>
        <v>200</v>
      </c>
      <c r="F53" s="69">
        <v>0</v>
      </c>
      <c r="G53" s="69">
        <v>0</v>
      </c>
      <c r="H53" s="69">
        <f t="shared" si="25"/>
        <v>0</v>
      </c>
    </row>
    <row r="54" spans="1:8" ht="17.399999999999999">
      <c r="A54" s="40" t="s">
        <v>0</v>
      </c>
      <c r="B54" s="13" t="s">
        <v>1</v>
      </c>
      <c r="C54" s="69">
        <f t="shared" ref="C54:H54" si="26">C55+C107+C111+C115</f>
        <v>888933.63844000001</v>
      </c>
      <c r="D54" s="69">
        <f t="shared" si="26"/>
        <v>-16602.8</v>
      </c>
      <c r="E54" s="69">
        <f t="shared" si="26"/>
        <v>872330.83844000008</v>
      </c>
      <c r="F54" s="69">
        <f t="shared" si="26"/>
        <v>81520.376000000004</v>
      </c>
      <c r="G54" s="69">
        <f t="shared" si="26"/>
        <v>7172.3</v>
      </c>
      <c r="H54" s="69">
        <f t="shared" si="26"/>
        <v>88692.675999999992</v>
      </c>
    </row>
    <row r="55" spans="1:8" ht="46.8">
      <c r="A55" s="40" t="s">
        <v>2</v>
      </c>
      <c r="B55" s="13" t="s">
        <v>3</v>
      </c>
      <c r="C55" s="69">
        <f t="shared" ref="C55:H55" si="27">C56+C59+C72</f>
        <v>890374.53220999998</v>
      </c>
      <c r="D55" s="69">
        <f t="shared" si="27"/>
        <v>-16602.8</v>
      </c>
      <c r="E55" s="69">
        <f t="shared" si="27"/>
        <v>873771.73221000005</v>
      </c>
      <c r="F55" s="69">
        <f t="shared" si="27"/>
        <v>81520.376000000004</v>
      </c>
      <c r="G55" s="69">
        <f t="shared" si="27"/>
        <v>7172.3</v>
      </c>
      <c r="H55" s="69">
        <f t="shared" si="27"/>
        <v>88692.675999999992</v>
      </c>
    </row>
    <row r="56" spans="1:8" ht="31.2" hidden="1">
      <c r="A56" s="41" t="s">
        <v>31</v>
      </c>
      <c r="B56" s="13" t="s">
        <v>4</v>
      </c>
      <c r="C56" s="69">
        <f t="shared" ref="C56:H57" si="28">C57</f>
        <v>9737.4</v>
      </c>
      <c r="D56" s="69">
        <f t="shared" si="28"/>
        <v>0</v>
      </c>
      <c r="E56" s="69">
        <f t="shared" si="28"/>
        <v>9737.4</v>
      </c>
      <c r="F56" s="69">
        <f t="shared" si="28"/>
        <v>10163.700000000001</v>
      </c>
      <c r="G56" s="69">
        <f t="shared" si="28"/>
        <v>0</v>
      </c>
      <c r="H56" s="69">
        <f t="shared" si="28"/>
        <v>10163.700000000001</v>
      </c>
    </row>
    <row r="57" spans="1:8" ht="71.400000000000006" hidden="1" customHeight="1">
      <c r="A57" s="42" t="s">
        <v>199</v>
      </c>
      <c r="B57" s="2" t="s">
        <v>201</v>
      </c>
      <c r="C57" s="66">
        <f t="shared" si="28"/>
        <v>9737.4</v>
      </c>
      <c r="D57" s="66">
        <f t="shared" si="28"/>
        <v>0</v>
      </c>
      <c r="E57" s="66">
        <f t="shared" si="28"/>
        <v>9737.4</v>
      </c>
      <c r="F57" s="66">
        <f t="shared" si="28"/>
        <v>10163.700000000001</v>
      </c>
      <c r="G57" s="66">
        <f t="shared" si="28"/>
        <v>0</v>
      </c>
      <c r="H57" s="66">
        <f t="shared" si="28"/>
        <v>10163.700000000001</v>
      </c>
    </row>
    <row r="58" spans="1:8" ht="46.8" hidden="1">
      <c r="A58" s="42" t="s">
        <v>198</v>
      </c>
      <c r="B58" s="1" t="s">
        <v>200</v>
      </c>
      <c r="C58" s="66">
        <v>9737.4</v>
      </c>
      <c r="D58" s="66"/>
      <c r="E58" s="66">
        <f>C58+D58</f>
        <v>9737.4</v>
      </c>
      <c r="F58" s="66">
        <v>10163.700000000001</v>
      </c>
      <c r="G58" s="66"/>
      <c r="H58" s="66">
        <f>F58+G58</f>
        <v>10163.700000000001</v>
      </c>
    </row>
    <row r="59" spans="1:8" s="51" customFormat="1" ht="46.8" hidden="1">
      <c r="A59" s="41" t="s">
        <v>32</v>
      </c>
      <c r="B59" s="13" t="s">
        <v>57</v>
      </c>
      <c r="C59" s="69">
        <f t="shared" ref="C59:H59" si="29">C60+C62+C64</f>
        <v>154288.22</v>
      </c>
      <c r="D59" s="69">
        <f t="shared" si="29"/>
        <v>0</v>
      </c>
      <c r="E59" s="69">
        <f t="shared" si="29"/>
        <v>154288.22</v>
      </c>
      <c r="F59" s="69">
        <f t="shared" si="29"/>
        <v>0</v>
      </c>
      <c r="G59" s="69">
        <f t="shared" si="29"/>
        <v>0</v>
      </c>
      <c r="H59" s="69">
        <f t="shared" si="29"/>
        <v>0</v>
      </c>
    </row>
    <row r="60" spans="1:8" ht="78" hidden="1">
      <c r="A60" s="8" t="s">
        <v>33</v>
      </c>
      <c r="B60" s="2" t="s">
        <v>91</v>
      </c>
      <c r="C60" s="66">
        <f t="shared" ref="C60:H60" si="30">C61</f>
        <v>5029.2</v>
      </c>
      <c r="D60" s="66">
        <f t="shared" si="30"/>
        <v>0</v>
      </c>
      <c r="E60" s="66">
        <f t="shared" si="30"/>
        <v>5029.2</v>
      </c>
      <c r="F60" s="66">
        <f t="shared" si="30"/>
        <v>0</v>
      </c>
      <c r="G60" s="66">
        <f t="shared" si="30"/>
        <v>0</v>
      </c>
      <c r="H60" s="66">
        <f t="shared" si="30"/>
        <v>0</v>
      </c>
    </row>
    <row r="61" spans="1:8" ht="82.5" hidden="1" customHeight="1">
      <c r="A61" s="8" t="s">
        <v>34</v>
      </c>
      <c r="B61" s="2" t="s">
        <v>169</v>
      </c>
      <c r="C61" s="66">
        <v>5029.2</v>
      </c>
      <c r="D61" s="66"/>
      <c r="E61" s="66">
        <f>C61+D61</f>
        <v>5029.2</v>
      </c>
      <c r="F61" s="66">
        <v>0</v>
      </c>
      <c r="G61" s="66"/>
      <c r="H61" s="66">
        <f>F61+G61</f>
        <v>0</v>
      </c>
    </row>
    <row r="62" spans="1:8" ht="33.6" hidden="1" customHeight="1">
      <c r="A62" s="8" t="s">
        <v>166</v>
      </c>
      <c r="B62" s="2" t="s">
        <v>167</v>
      </c>
      <c r="C62" s="66">
        <f t="shared" ref="C62:H62" si="31">C63</f>
        <v>26259.02</v>
      </c>
      <c r="D62" s="66">
        <f t="shared" si="31"/>
        <v>0</v>
      </c>
      <c r="E62" s="66">
        <f t="shared" si="31"/>
        <v>26259.02</v>
      </c>
      <c r="F62" s="66">
        <f t="shared" si="31"/>
        <v>0</v>
      </c>
      <c r="G62" s="66">
        <f t="shared" si="31"/>
        <v>0</v>
      </c>
      <c r="H62" s="66">
        <f t="shared" si="31"/>
        <v>0</v>
      </c>
    </row>
    <row r="63" spans="1:8" ht="46.8" hidden="1">
      <c r="A63" s="8" t="s">
        <v>168</v>
      </c>
      <c r="B63" s="2" t="s">
        <v>170</v>
      </c>
      <c r="C63" s="66">
        <v>26259.02</v>
      </c>
      <c r="D63" s="66">
        <v>0</v>
      </c>
      <c r="E63" s="66">
        <f>C63+D63</f>
        <v>26259.02</v>
      </c>
      <c r="F63" s="66">
        <v>0</v>
      </c>
      <c r="G63" s="66">
        <v>0</v>
      </c>
      <c r="H63" s="66">
        <f>F63+G63</f>
        <v>0</v>
      </c>
    </row>
    <row r="64" spans="1:8" ht="18" hidden="1">
      <c r="A64" s="42" t="s">
        <v>35</v>
      </c>
      <c r="B64" s="2" t="s">
        <v>24</v>
      </c>
      <c r="C64" s="66">
        <f t="shared" ref="C64:H64" si="32">C65</f>
        <v>123000</v>
      </c>
      <c r="D64" s="66">
        <f t="shared" si="32"/>
        <v>0</v>
      </c>
      <c r="E64" s="66">
        <f t="shared" si="32"/>
        <v>123000</v>
      </c>
      <c r="F64" s="66">
        <f t="shared" si="32"/>
        <v>0</v>
      </c>
      <c r="G64" s="66">
        <f t="shared" si="32"/>
        <v>0</v>
      </c>
      <c r="H64" s="66">
        <f t="shared" si="32"/>
        <v>0</v>
      </c>
    </row>
    <row r="65" spans="1:8" ht="20.85" hidden="1" customHeight="1">
      <c r="A65" s="42" t="s">
        <v>36</v>
      </c>
      <c r="B65" s="2" t="s">
        <v>25</v>
      </c>
      <c r="C65" s="66">
        <f>SUM(C66:C71)</f>
        <v>123000</v>
      </c>
      <c r="D65" s="66">
        <f t="shared" ref="D65:E65" si="33">SUM(D66:D71)</f>
        <v>0</v>
      </c>
      <c r="E65" s="66">
        <f t="shared" si="33"/>
        <v>123000</v>
      </c>
      <c r="F65" s="66">
        <f>SUM(F66:F71)</f>
        <v>0</v>
      </c>
      <c r="G65" s="66">
        <f t="shared" ref="G65:H65" si="34">SUM(G66:G71)</f>
        <v>0</v>
      </c>
      <c r="H65" s="66">
        <f t="shared" si="34"/>
        <v>0</v>
      </c>
    </row>
    <row r="66" spans="1:8" ht="31.2" hidden="1">
      <c r="A66" s="8" t="s">
        <v>146</v>
      </c>
      <c r="B66" s="2" t="s">
        <v>217</v>
      </c>
      <c r="C66" s="66">
        <v>3000</v>
      </c>
      <c r="D66" s="66">
        <v>0</v>
      </c>
      <c r="E66" s="66">
        <f t="shared" ref="E66:E67" si="35">C66+D66</f>
        <v>3000</v>
      </c>
      <c r="F66" s="66">
        <v>0</v>
      </c>
      <c r="G66" s="66">
        <v>0</v>
      </c>
      <c r="H66" s="66">
        <f t="shared" ref="H66:H67" si="36">F66+G66</f>
        <v>0</v>
      </c>
    </row>
    <row r="67" spans="1:8" ht="47.85" hidden="1" customHeight="1">
      <c r="A67" s="8" t="s">
        <v>58</v>
      </c>
      <c r="B67" s="7" t="s">
        <v>27</v>
      </c>
      <c r="C67" s="66">
        <v>0</v>
      </c>
      <c r="D67" s="66"/>
      <c r="E67" s="66">
        <f t="shared" si="35"/>
        <v>0</v>
      </c>
      <c r="F67" s="66">
        <v>0</v>
      </c>
      <c r="G67" s="66"/>
      <c r="H67" s="66">
        <f t="shared" si="36"/>
        <v>0</v>
      </c>
    </row>
    <row r="68" spans="1:8" ht="93.6" hidden="1">
      <c r="A68" s="8" t="s">
        <v>165</v>
      </c>
      <c r="B68" s="7" t="s">
        <v>163</v>
      </c>
      <c r="C68" s="66">
        <v>0</v>
      </c>
      <c r="D68" s="66"/>
      <c r="E68" s="66">
        <f>C68+D68</f>
        <v>0</v>
      </c>
      <c r="F68" s="66">
        <v>0</v>
      </c>
      <c r="G68" s="66"/>
      <c r="H68" s="66">
        <f>F68+G68</f>
        <v>0</v>
      </c>
    </row>
    <row r="69" spans="1:8" ht="93.6" hidden="1">
      <c r="A69" s="8" t="s">
        <v>151</v>
      </c>
      <c r="B69" s="7" t="s">
        <v>152</v>
      </c>
      <c r="C69" s="66">
        <v>0</v>
      </c>
      <c r="D69" s="66">
        <v>0</v>
      </c>
      <c r="E69" s="66">
        <f t="shared" ref="E69:E70" si="37">C69+D69</f>
        <v>0</v>
      </c>
      <c r="F69" s="66">
        <v>0</v>
      </c>
      <c r="G69" s="66">
        <v>0</v>
      </c>
      <c r="H69" s="66">
        <f t="shared" ref="H69:H70" si="38">F69+G69</f>
        <v>0</v>
      </c>
    </row>
    <row r="70" spans="1:8" ht="200.4" hidden="1" customHeight="1">
      <c r="A70" s="8" t="s">
        <v>190</v>
      </c>
      <c r="B70" s="7" t="s">
        <v>191</v>
      </c>
      <c r="C70" s="66"/>
      <c r="D70" s="66">
        <v>0</v>
      </c>
      <c r="E70" s="66">
        <f t="shared" si="37"/>
        <v>0</v>
      </c>
      <c r="F70" s="66"/>
      <c r="G70" s="66">
        <v>0</v>
      </c>
      <c r="H70" s="66">
        <f t="shared" si="38"/>
        <v>0</v>
      </c>
    </row>
    <row r="71" spans="1:8" ht="105.6" hidden="1" customHeight="1">
      <c r="A71" s="42" t="s">
        <v>202</v>
      </c>
      <c r="B71" s="7" t="s">
        <v>203</v>
      </c>
      <c r="C71" s="66">
        <v>120000</v>
      </c>
      <c r="D71" s="66">
        <v>0</v>
      </c>
      <c r="E71" s="66">
        <f>C71+D71</f>
        <v>120000</v>
      </c>
      <c r="F71" s="66">
        <v>0</v>
      </c>
      <c r="G71" s="66">
        <v>0</v>
      </c>
      <c r="H71" s="66">
        <f>F71+G71</f>
        <v>0</v>
      </c>
    </row>
    <row r="72" spans="1:8" ht="17.399999999999999">
      <c r="A72" s="41" t="s">
        <v>37</v>
      </c>
      <c r="B72" s="13" t="s">
        <v>5</v>
      </c>
      <c r="C72" s="69">
        <f>C73+C85+C82</f>
        <v>726348.91220999998</v>
      </c>
      <c r="D72" s="69">
        <f>D73+D85+D82</f>
        <v>-16602.8</v>
      </c>
      <c r="E72" s="69">
        <f t="shared" ref="E72" si="39">E73+E85+E82</f>
        <v>709746.11221000005</v>
      </c>
      <c r="F72" s="69">
        <f>F73+F85+F82</f>
        <v>71356.676000000007</v>
      </c>
      <c r="G72" s="69">
        <f>G73+G85+G82</f>
        <v>7172.3</v>
      </c>
      <c r="H72" s="69">
        <f t="shared" ref="H72" si="40">H73+H85+H82</f>
        <v>78528.975999999995</v>
      </c>
    </row>
    <row r="73" spans="1:8" ht="78">
      <c r="A73" s="42" t="s">
        <v>38</v>
      </c>
      <c r="B73" s="2" t="s">
        <v>6</v>
      </c>
      <c r="C73" s="66">
        <f t="shared" ref="C73:H73" si="41">C74</f>
        <v>54663.374999999993</v>
      </c>
      <c r="D73" s="66">
        <f t="shared" si="41"/>
        <v>0</v>
      </c>
      <c r="E73" s="66">
        <f t="shared" si="41"/>
        <v>54663.374999999993</v>
      </c>
      <c r="F73" s="66">
        <f t="shared" si="41"/>
        <v>34050.076000000001</v>
      </c>
      <c r="G73" s="66">
        <f t="shared" si="41"/>
        <v>7172.3</v>
      </c>
      <c r="H73" s="66">
        <f t="shared" si="41"/>
        <v>41222.376000000004</v>
      </c>
    </row>
    <row r="74" spans="1:8" ht="93.6">
      <c r="A74" s="42" t="s">
        <v>39</v>
      </c>
      <c r="B74" s="2" t="s">
        <v>7</v>
      </c>
      <c r="C74" s="66">
        <f t="shared" ref="C74:H74" si="42">SUM(C75:C84)</f>
        <v>54663.374999999993</v>
      </c>
      <c r="D74" s="66">
        <f t="shared" si="42"/>
        <v>0</v>
      </c>
      <c r="E74" s="66">
        <f t="shared" si="42"/>
        <v>54663.374999999993</v>
      </c>
      <c r="F74" s="66">
        <f t="shared" si="42"/>
        <v>34050.076000000001</v>
      </c>
      <c r="G74" s="66">
        <f t="shared" si="42"/>
        <v>7172.3</v>
      </c>
      <c r="H74" s="66">
        <f t="shared" si="42"/>
        <v>41222.376000000004</v>
      </c>
    </row>
    <row r="75" spans="1:8" ht="93.6" hidden="1">
      <c r="A75" s="8" t="s">
        <v>40</v>
      </c>
      <c r="B75" s="2" t="s">
        <v>13</v>
      </c>
      <c r="C75" s="66">
        <v>0</v>
      </c>
      <c r="D75" s="66">
        <v>0</v>
      </c>
      <c r="E75" s="66">
        <v>0</v>
      </c>
      <c r="F75" s="66">
        <v>0</v>
      </c>
      <c r="G75" s="66">
        <v>0</v>
      </c>
      <c r="H75" s="66">
        <v>0</v>
      </c>
    </row>
    <row r="76" spans="1:8" ht="122.4" hidden="1" customHeight="1">
      <c r="A76" s="8" t="s">
        <v>41</v>
      </c>
      <c r="B76" s="2" t="s">
        <v>177</v>
      </c>
      <c r="C76" s="66">
        <v>0</v>
      </c>
      <c r="D76" s="66">
        <v>0</v>
      </c>
      <c r="E76" s="66">
        <f t="shared" ref="E76:E84" si="43">C76+D76</f>
        <v>0</v>
      </c>
      <c r="F76" s="66">
        <v>0</v>
      </c>
      <c r="G76" s="66">
        <v>0</v>
      </c>
      <c r="H76" s="66">
        <f t="shared" ref="H76:H84" si="44">F76+G76</f>
        <v>0</v>
      </c>
    </row>
    <row r="77" spans="1:8" ht="124.8" hidden="1">
      <c r="A77" s="42" t="s">
        <v>42</v>
      </c>
      <c r="B77" s="2" t="s">
        <v>8</v>
      </c>
      <c r="C77" s="66">
        <v>0</v>
      </c>
      <c r="D77" s="66"/>
      <c r="E77" s="66">
        <f t="shared" si="43"/>
        <v>0</v>
      </c>
      <c r="F77" s="66">
        <v>0</v>
      </c>
      <c r="G77" s="66"/>
      <c r="H77" s="66">
        <f t="shared" si="44"/>
        <v>0</v>
      </c>
    </row>
    <row r="78" spans="1:8" ht="140.4" hidden="1">
      <c r="A78" s="8" t="s">
        <v>43</v>
      </c>
      <c r="B78" s="2" t="s">
        <v>28</v>
      </c>
      <c r="C78" s="66">
        <v>487.1</v>
      </c>
      <c r="D78" s="66">
        <v>0</v>
      </c>
      <c r="E78" s="66">
        <f t="shared" si="43"/>
        <v>487.1</v>
      </c>
      <c r="F78" s="66">
        <v>34050.076000000001</v>
      </c>
      <c r="G78" s="66"/>
      <c r="H78" s="66">
        <f t="shared" si="44"/>
        <v>34050.076000000001</v>
      </c>
    </row>
    <row r="79" spans="1:8" ht="131.1" customHeight="1">
      <c r="A79" s="8" t="s">
        <v>204</v>
      </c>
      <c r="B79" s="2" t="s">
        <v>208</v>
      </c>
      <c r="C79" s="66">
        <v>7344.0039999999999</v>
      </c>
      <c r="D79" s="66"/>
      <c r="E79" s="66">
        <f t="shared" si="43"/>
        <v>7344.0039999999999</v>
      </c>
      <c r="F79" s="66">
        <v>0</v>
      </c>
      <c r="G79" s="66">
        <v>3925.3</v>
      </c>
      <c r="H79" s="66">
        <f t="shared" si="44"/>
        <v>3925.3</v>
      </c>
    </row>
    <row r="80" spans="1:8" ht="133.35" customHeight="1">
      <c r="A80" s="8" t="s">
        <v>205</v>
      </c>
      <c r="B80" s="2" t="s">
        <v>209</v>
      </c>
      <c r="C80" s="66">
        <v>6780.5339999999997</v>
      </c>
      <c r="D80" s="66">
        <v>0</v>
      </c>
      <c r="E80" s="66">
        <f t="shared" si="43"/>
        <v>6780.5339999999997</v>
      </c>
      <c r="F80" s="66">
        <v>0</v>
      </c>
      <c r="G80" s="66">
        <v>3247</v>
      </c>
      <c r="H80" s="66">
        <f t="shared" si="44"/>
        <v>3247</v>
      </c>
    </row>
    <row r="81" spans="1:8" ht="124.8" hidden="1">
      <c r="A81" s="8" t="s">
        <v>206</v>
      </c>
      <c r="B81" s="14" t="s">
        <v>210</v>
      </c>
      <c r="C81" s="66">
        <v>25180.155999999999</v>
      </c>
      <c r="D81" s="66"/>
      <c r="E81" s="66">
        <f t="shared" si="43"/>
        <v>25180.155999999999</v>
      </c>
      <c r="F81" s="66">
        <v>0</v>
      </c>
      <c r="G81" s="66">
        <v>0</v>
      </c>
      <c r="H81" s="66">
        <f t="shared" si="44"/>
        <v>0</v>
      </c>
    </row>
    <row r="82" spans="1:8" ht="46.8" hidden="1">
      <c r="A82" s="43" t="s">
        <v>143</v>
      </c>
      <c r="B82" s="14" t="s">
        <v>164</v>
      </c>
      <c r="C82" s="66">
        <v>0</v>
      </c>
      <c r="D82" s="66">
        <f>D83</f>
        <v>0</v>
      </c>
      <c r="E82" s="66">
        <f t="shared" si="43"/>
        <v>0</v>
      </c>
      <c r="F82" s="66">
        <v>0</v>
      </c>
      <c r="G82" s="66">
        <f>G83</f>
        <v>0</v>
      </c>
      <c r="H82" s="66">
        <f t="shared" si="44"/>
        <v>0</v>
      </c>
    </row>
    <row r="83" spans="1:8" ht="46.8" hidden="1">
      <c r="A83" s="43" t="s">
        <v>144</v>
      </c>
      <c r="B83" s="14" t="s">
        <v>145</v>
      </c>
      <c r="C83" s="66">
        <v>0</v>
      </c>
      <c r="D83" s="66"/>
      <c r="E83" s="66">
        <f t="shared" si="43"/>
        <v>0</v>
      </c>
      <c r="F83" s="66">
        <v>0</v>
      </c>
      <c r="G83" s="66"/>
      <c r="H83" s="66">
        <f t="shared" si="44"/>
        <v>0</v>
      </c>
    </row>
    <row r="84" spans="1:8" ht="133.35" hidden="1" customHeight="1">
      <c r="A84" s="43" t="s">
        <v>207</v>
      </c>
      <c r="B84" s="14" t="s">
        <v>211</v>
      </c>
      <c r="C84" s="66">
        <v>14871.581</v>
      </c>
      <c r="D84" s="66"/>
      <c r="E84" s="66">
        <f t="shared" si="43"/>
        <v>14871.581</v>
      </c>
      <c r="F84" s="66">
        <v>0</v>
      </c>
      <c r="G84" s="66"/>
      <c r="H84" s="66">
        <f t="shared" si="44"/>
        <v>0</v>
      </c>
    </row>
    <row r="85" spans="1:8" ht="31.2">
      <c r="A85" s="42" t="s">
        <v>55</v>
      </c>
      <c r="B85" s="2" t="s">
        <v>9</v>
      </c>
      <c r="C85" s="66">
        <f t="shared" ref="C85:H85" si="45">C86</f>
        <v>671685.53720999998</v>
      </c>
      <c r="D85" s="66">
        <f t="shared" si="45"/>
        <v>-16602.8</v>
      </c>
      <c r="E85" s="66">
        <f t="shared" si="45"/>
        <v>655082.73721000005</v>
      </c>
      <c r="F85" s="66">
        <f t="shared" si="45"/>
        <v>37306.6</v>
      </c>
      <c r="G85" s="66">
        <f t="shared" si="45"/>
        <v>0</v>
      </c>
      <c r="H85" s="66">
        <f t="shared" si="45"/>
        <v>37306.6</v>
      </c>
    </row>
    <row r="86" spans="1:8" ht="31.2">
      <c r="A86" s="42" t="s">
        <v>54</v>
      </c>
      <c r="B86" s="2" t="s">
        <v>10</v>
      </c>
      <c r="C86" s="66">
        <f>SUM(C87:C102)</f>
        <v>671685.53720999998</v>
      </c>
      <c r="D86" s="66">
        <f t="shared" ref="D86" si="46">SUM(D87:D102)</f>
        <v>-16602.8</v>
      </c>
      <c r="E86" s="66">
        <f>SUM(E87:E102)</f>
        <v>655082.73721000005</v>
      </c>
      <c r="F86" s="66">
        <f>SUM(F87:F102)</f>
        <v>37306.6</v>
      </c>
      <c r="G86" s="66">
        <f t="shared" ref="G86" si="47">SUM(G87:G102)</f>
        <v>0</v>
      </c>
      <c r="H86" s="66">
        <f>SUM(H87:H102)</f>
        <v>37306.6</v>
      </c>
    </row>
    <row r="87" spans="1:8" ht="62.4" hidden="1">
      <c r="A87" s="42" t="s">
        <v>214</v>
      </c>
      <c r="B87" s="2" t="s">
        <v>221</v>
      </c>
      <c r="C87" s="66">
        <v>44688</v>
      </c>
      <c r="D87" s="66">
        <v>0</v>
      </c>
      <c r="E87" s="66">
        <f t="shared" ref="E87:E102" si="48">C87+D87</f>
        <v>44688</v>
      </c>
      <c r="F87" s="66">
        <v>0</v>
      </c>
      <c r="G87" s="66">
        <v>0</v>
      </c>
      <c r="H87" s="66">
        <f t="shared" ref="H87" si="49">F87+G87</f>
        <v>0</v>
      </c>
    </row>
    <row r="88" spans="1:8" ht="62.4" hidden="1">
      <c r="A88" s="42" t="s">
        <v>218</v>
      </c>
      <c r="B88" s="82" t="s">
        <v>219</v>
      </c>
      <c r="C88" s="66">
        <v>166873.79999999999</v>
      </c>
      <c r="D88" s="66"/>
      <c r="E88" s="66">
        <f>C88+D88</f>
        <v>166873.79999999999</v>
      </c>
      <c r="F88" s="66">
        <v>0</v>
      </c>
      <c r="G88" s="66"/>
      <c r="H88" s="66">
        <f>F88+G88</f>
        <v>0</v>
      </c>
    </row>
    <row r="89" spans="1:8" ht="62.4" hidden="1">
      <c r="A89" s="12" t="s">
        <v>147</v>
      </c>
      <c r="B89" s="2" t="s">
        <v>149</v>
      </c>
      <c r="C89" s="66">
        <v>0</v>
      </c>
      <c r="D89" s="66"/>
      <c r="E89" s="66">
        <f t="shared" si="48"/>
        <v>0</v>
      </c>
      <c r="F89" s="66">
        <v>0</v>
      </c>
      <c r="G89" s="66"/>
      <c r="H89" s="66">
        <f t="shared" ref="H89:H102" si="50">F89+G89</f>
        <v>0</v>
      </c>
    </row>
    <row r="90" spans="1:8" ht="93.6" hidden="1">
      <c r="A90" s="12" t="s">
        <v>215</v>
      </c>
      <c r="B90" s="2" t="s">
        <v>220</v>
      </c>
      <c r="C90" s="66">
        <v>18396.740000000002</v>
      </c>
      <c r="D90" s="66">
        <v>0</v>
      </c>
      <c r="E90" s="66">
        <f t="shared" si="48"/>
        <v>18396.740000000002</v>
      </c>
      <c r="F90" s="66">
        <v>0</v>
      </c>
      <c r="G90" s="66">
        <v>0</v>
      </c>
      <c r="H90" s="66">
        <f t="shared" si="50"/>
        <v>0</v>
      </c>
    </row>
    <row r="91" spans="1:8" ht="109.2" hidden="1">
      <c r="A91" s="12" t="s">
        <v>216</v>
      </c>
      <c r="B91" s="2" t="s">
        <v>222</v>
      </c>
      <c r="C91" s="66">
        <v>92401.82</v>
      </c>
      <c r="D91" s="66">
        <v>0</v>
      </c>
      <c r="E91" s="66">
        <f t="shared" si="48"/>
        <v>92401.82</v>
      </c>
      <c r="F91" s="66">
        <v>0</v>
      </c>
      <c r="G91" s="66">
        <v>0</v>
      </c>
      <c r="H91" s="66">
        <f t="shared" si="50"/>
        <v>0</v>
      </c>
    </row>
    <row r="92" spans="1:8" ht="62.4" hidden="1">
      <c r="A92" s="8" t="s">
        <v>223</v>
      </c>
      <c r="B92" s="2" t="s">
        <v>224</v>
      </c>
      <c r="C92" s="66">
        <v>108040.09</v>
      </c>
      <c r="D92" s="66"/>
      <c r="E92" s="66">
        <f t="shared" si="48"/>
        <v>108040.09</v>
      </c>
      <c r="F92" s="66">
        <v>0</v>
      </c>
      <c r="G92" s="66"/>
      <c r="H92" s="66">
        <f t="shared" si="50"/>
        <v>0</v>
      </c>
    </row>
    <row r="93" spans="1:8" ht="58.5" customHeight="1">
      <c r="A93" s="9" t="s">
        <v>53</v>
      </c>
      <c r="B93" s="3" t="s">
        <v>23</v>
      </c>
      <c r="C93" s="66">
        <v>16602.8</v>
      </c>
      <c r="D93" s="66">
        <v>-16602.8</v>
      </c>
      <c r="E93" s="66">
        <f t="shared" si="48"/>
        <v>0</v>
      </c>
      <c r="F93" s="66">
        <v>0</v>
      </c>
      <c r="G93" s="66">
        <v>0</v>
      </c>
      <c r="H93" s="66">
        <f t="shared" si="50"/>
        <v>0</v>
      </c>
    </row>
    <row r="94" spans="1:8" ht="78" hidden="1">
      <c r="A94" s="12" t="s">
        <v>141</v>
      </c>
      <c r="B94" s="3" t="s">
        <v>142</v>
      </c>
      <c r="C94" s="66">
        <v>55.262209999999996</v>
      </c>
      <c r="D94" s="66">
        <v>0</v>
      </c>
      <c r="E94" s="66">
        <f t="shared" si="48"/>
        <v>55.262209999999996</v>
      </c>
      <c r="F94" s="66">
        <v>0</v>
      </c>
      <c r="G94" s="66">
        <v>0</v>
      </c>
      <c r="H94" s="66">
        <f t="shared" si="50"/>
        <v>0</v>
      </c>
    </row>
    <row r="95" spans="1:8" ht="46.8" hidden="1">
      <c r="A95" s="12" t="s">
        <v>148</v>
      </c>
      <c r="B95" s="3" t="s">
        <v>150</v>
      </c>
      <c r="C95" s="66">
        <v>0</v>
      </c>
      <c r="D95" s="66"/>
      <c r="E95" s="66">
        <f t="shared" si="48"/>
        <v>0</v>
      </c>
      <c r="F95" s="66">
        <v>0</v>
      </c>
      <c r="G95" s="66"/>
      <c r="H95" s="66">
        <f t="shared" si="50"/>
        <v>0</v>
      </c>
    </row>
    <row r="96" spans="1:8" ht="93.6" hidden="1">
      <c r="A96" s="12" t="s">
        <v>212</v>
      </c>
      <c r="B96" s="3" t="s">
        <v>213</v>
      </c>
      <c r="C96" s="66">
        <v>182905.625</v>
      </c>
      <c r="D96" s="66"/>
      <c r="E96" s="66">
        <f t="shared" si="48"/>
        <v>182905.625</v>
      </c>
      <c r="F96" s="66">
        <v>0</v>
      </c>
      <c r="G96" s="66"/>
      <c r="H96" s="66">
        <f t="shared" si="50"/>
        <v>0</v>
      </c>
    </row>
    <row r="97" spans="1:8" ht="93.6" hidden="1">
      <c r="A97" s="12" t="s">
        <v>171</v>
      </c>
      <c r="B97" s="3" t="s">
        <v>172</v>
      </c>
      <c r="C97" s="66">
        <v>0</v>
      </c>
      <c r="D97" s="66">
        <v>0</v>
      </c>
      <c r="E97" s="66">
        <f t="shared" si="48"/>
        <v>0</v>
      </c>
      <c r="F97" s="66">
        <v>0</v>
      </c>
      <c r="G97" s="66">
        <v>0</v>
      </c>
      <c r="H97" s="66">
        <f t="shared" si="50"/>
        <v>0</v>
      </c>
    </row>
    <row r="98" spans="1:8" ht="31.2" hidden="1">
      <c r="A98" s="9" t="s">
        <v>52</v>
      </c>
      <c r="B98" s="3" t="s">
        <v>22</v>
      </c>
      <c r="C98" s="66">
        <v>0</v>
      </c>
      <c r="D98" s="66"/>
      <c r="E98" s="66">
        <f t="shared" si="48"/>
        <v>0</v>
      </c>
      <c r="F98" s="66">
        <v>0</v>
      </c>
      <c r="G98" s="66"/>
      <c r="H98" s="66">
        <f t="shared" si="50"/>
        <v>0</v>
      </c>
    </row>
    <row r="99" spans="1:8" ht="81.599999999999994" hidden="1" customHeight="1">
      <c r="A99" s="8" t="s">
        <v>51</v>
      </c>
      <c r="B99" s="2" t="s">
        <v>225</v>
      </c>
      <c r="C99" s="66">
        <v>41721.4</v>
      </c>
      <c r="D99" s="66">
        <v>0</v>
      </c>
      <c r="E99" s="66">
        <f t="shared" si="48"/>
        <v>41721.4</v>
      </c>
      <c r="F99" s="66">
        <v>37306.6</v>
      </c>
      <c r="G99" s="66">
        <v>0</v>
      </c>
      <c r="H99" s="66">
        <f t="shared" si="50"/>
        <v>37306.6</v>
      </c>
    </row>
    <row r="100" spans="1:8" ht="78" hidden="1">
      <c r="A100" s="8" t="s">
        <v>50</v>
      </c>
      <c r="B100" s="2" t="s">
        <v>12</v>
      </c>
      <c r="C100" s="66">
        <v>0</v>
      </c>
      <c r="D100" s="66"/>
      <c r="E100" s="66">
        <f t="shared" si="48"/>
        <v>0</v>
      </c>
      <c r="F100" s="66">
        <v>0</v>
      </c>
      <c r="G100" s="66"/>
      <c r="H100" s="66">
        <f t="shared" si="50"/>
        <v>0</v>
      </c>
    </row>
    <row r="101" spans="1:8" ht="78" hidden="1">
      <c r="A101" s="8" t="s">
        <v>59</v>
      </c>
      <c r="B101" s="2" t="s">
        <v>60</v>
      </c>
      <c r="C101" s="66">
        <v>0</v>
      </c>
      <c r="D101" s="66"/>
      <c r="E101" s="66">
        <f t="shared" si="48"/>
        <v>0</v>
      </c>
      <c r="F101" s="66">
        <v>0</v>
      </c>
      <c r="G101" s="66"/>
      <c r="H101" s="66">
        <f t="shared" si="50"/>
        <v>0</v>
      </c>
    </row>
    <row r="102" spans="1:8" ht="78" hidden="1">
      <c r="A102" s="42" t="s">
        <v>49</v>
      </c>
      <c r="B102" s="2" t="s">
        <v>14</v>
      </c>
      <c r="C102" s="66">
        <v>0</v>
      </c>
      <c r="D102" s="66">
        <v>0</v>
      </c>
      <c r="E102" s="66">
        <f t="shared" si="48"/>
        <v>0</v>
      </c>
      <c r="F102" s="66">
        <v>0</v>
      </c>
      <c r="G102" s="66">
        <v>0</v>
      </c>
      <c r="H102" s="66">
        <f t="shared" si="50"/>
        <v>0</v>
      </c>
    </row>
    <row r="103" spans="1:8" ht="31.2" hidden="1">
      <c r="A103" s="10" t="s">
        <v>17</v>
      </c>
      <c r="B103" s="5" t="s">
        <v>18</v>
      </c>
      <c r="C103" s="69">
        <f t="shared" ref="C103:H105" si="51">C104</f>
        <v>0</v>
      </c>
      <c r="D103" s="69">
        <f t="shared" si="51"/>
        <v>0</v>
      </c>
      <c r="E103" s="69">
        <f t="shared" si="51"/>
        <v>0</v>
      </c>
      <c r="F103" s="69">
        <f t="shared" si="51"/>
        <v>0</v>
      </c>
      <c r="G103" s="69">
        <f t="shared" si="51"/>
        <v>0</v>
      </c>
      <c r="H103" s="69">
        <f t="shared" si="51"/>
        <v>0</v>
      </c>
    </row>
    <row r="104" spans="1:8" ht="37.35" hidden="1" customHeight="1">
      <c r="A104" s="11" t="s">
        <v>46</v>
      </c>
      <c r="B104" s="6" t="s">
        <v>19</v>
      </c>
      <c r="C104" s="66">
        <f t="shared" si="51"/>
        <v>0</v>
      </c>
      <c r="D104" s="66">
        <f t="shared" si="51"/>
        <v>0</v>
      </c>
      <c r="E104" s="66">
        <f t="shared" si="51"/>
        <v>0</v>
      </c>
      <c r="F104" s="66">
        <f t="shared" si="51"/>
        <v>0</v>
      </c>
      <c r="G104" s="66">
        <f t="shared" si="51"/>
        <v>0</v>
      </c>
      <c r="H104" s="66">
        <f t="shared" si="51"/>
        <v>0</v>
      </c>
    </row>
    <row r="105" spans="1:8" ht="46.8" hidden="1">
      <c r="A105" s="11" t="s">
        <v>47</v>
      </c>
      <c r="B105" s="6" t="s">
        <v>15</v>
      </c>
      <c r="C105" s="66">
        <f t="shared" si="51"/>
        <v>0</v>
      </c>
      <c r="D105" s="66">
        <f t="shared" si="51"/>
        <v>0</v>
      </c>
      <c r="E105" s="66">
        <f t="shared" si="51"/>
        <v>0</v>
      </c>
      <c r="F105" s="66">
        <f t="shared" si="51"/>
        <v>0</v>
      </c>
      <c r="G105" s="66">
        <f t="shared" si="51"/>
        <v>0</v>
      </c>
      <c r="H105" s="66">
        <f t="shared" si="51"/>
        <v>0</v>
      </c>
    </row>
    <row r="106" spans="1:8" ht="46.8" hidden="1">
      <c r="A106" s="42" t="s">
        <v>48</v>
      </c>
      <c r="B106" s="2" t="s">
        <v>15</v>
      </c>
      <c r="C106" s="66">
        <v>0</v>
      </c>
      <c r="D106" s="66"/>
      <c r="E106" s="66">
        <f>C106+D106</f>
        <v>0</v>
      </c>
      <c r="F106" s="66">
        <v>0</v>
      </c>
      <c r="G106" s="66"/>
      <c r="H106" s="66">
        <f>F106+G106</f>
        <v>0</v>
      </c>
    </row>
    <row r="107" spans="1:8" ht="17.399999999999999" hidden="1">
      <c r="A107" s="10" t="s">
        <v>20</v>
      </c>
      <c r="B107" s="5" t="s">
        <v>21</v>
      </c>
      <c r="C107" s="69">
        <f t="shared" ref="C107:H109" si="52">C108</f>
        <v>0</v>
      </c>
      <c r="D107" s="69">
        <f t="shared" si="52"/>
        <v>0</v>
      </c>
      <c r="E107" s="69">
        <f t="shared" si="52"/>
        <v>0</v>
      </c>
      <c r="F107" s="69">
        <f t="shared" si="52"/>
        <v>0</v>
      </c>
      <c r="G107" s="69">
        <f t="shared" si="52"/>
        <v>0</v>
      </c>
      <c r="H107" s="69">
        <f t="shared" si="52"/>
        <v>0</v>
      </c>
    </row>
    <row r="108" spans="1:8" ht="31.2" hidden="1">
      <c r="A108" s="11" t="s">
        <v>29</v>
      </c>
      <c r="B108" s="6" t="s">
        <v>16</v>
      </c>
      <c r="C108" s="66">
        <f t="shared" si="52"/>
        <v>0</v>
      </c>
      <c r="D108" s="66">
        <f t="shared" si="52"/>
        <v>0</v>
      </c>
      <c r="E108" s="66">
        <f t="shared" si="52"/>
        <v>0</v>
      </c>
      <c r="F108" s="66">
        <f t="shared" si="52"/>
        <v>0</v>
      </c>
      <c r="G108" s="66">
        <f t="shared" si="52"/>
        <v>0</v>
      </c>
      <c r="H108" s="66">
        <f t="shared" si="52"/>
        <v>0</v>
      </c>
    </row>
    <row r="109" spans="1:8" ht="31.2" hidden="1">
      <c r="A109" s="11" t="s">
        <v>30</v>
      </c>
      <c r="B109" s="6" t="s">
        <v>16</v>
      </c>
      <c r="C109" s="66">
        <f t="shared" si="52"/>
        <v>0</v>
      </c>
      <c r="D109" s="66">
        <f t="shared" si="52"/>
        <v>0</v>
      </c>
      <c r="E109" s="66">
        <f t="shared" si="52"/>
        <v>0</v>
      </c>
      <c r="F109" s="66">
        <f t="shared" si="52"/>
        <v>0</v>
      </c>
      <c r="G109" s="66">
        <f t="shared" si="52"/>
        <v>0</v>
      </c>
      <c r="H109" s="66">
        <f t="shared" si="52"/>
        <v>0</v>
      </c>
    </row>
    <row r="110" spans="1:8" ht="31.2" hidden="1">
      <c r="A110" s="42" t="s">
        <v>45</v>
      </c>
      <c r="B110" s="2" t="s">
        <v>16</v>
      </c>
      <c r="C110" s="66">
        <v>0</v>
      </c>
      <c r="D110" s="66">
        <v>0</v>
      </c>
      <c r="E110" s="66">
        <f>C110+D110</f>
        <v>0</v>
      </c>
      <c r="F110" s="66">
        <v>0</v>
      </c>
      <c r="G110" s="66">
        <v>0</v>
      </c>
      <c r="H110" s="66">
        <f>F110+G110</f>
        <v>0</v>
      </c>
    </row>
    <row r="111" spans="1:8" ht="78" hidden="1">
      <c r="A111" s="40" t="s">
        <v>11</v>
      </c>
      <c r="B111" s="44" t="s">
        <v>94</v>
      </c>
      <c r="C111" s="69">
        <f t="shared" ref="C111:H113" si="53">C112</f>
        <v>0</v>
      </c>
      <c r="D111" s="69">
        <f t="shared" si="53"/>
        <v>0</v>
      </c>
      <c r="E111" s="69">
        <f t="shared" si="53"/>
        <v>0</v>
      </c>
      <c r="F111" s="69">
        <f t="shared" si="53"/>
        <v>0</v>
      </c>
      <c r="G111" s="69">
        <f t="shared" si="53"/>
        <v>0</v>
      </c>
      <c r="H111" s="69">
        <f t="shared" si="53"/>
        <v>0</v>
      </c>
    </row>
    <row r="112" spans="1:8" ht="119.1" hidden="1" customHeight="1">
      <c r="A112" s="45" t="s">
        <v>44</v>
      </c>
      <c r="B112" s="46" t="s">
        <v>108</v>
      </c>
      <c r="C112" s="69">
        <f t="shared" si="53"/>
        <v>0</v>
      </c>
      <c r="D112" s="69">
        <f t="shared" si="53"/>
        <v>0</v>
      </c>
      <c r="E112" s="69">
        <f t="shared" si="53"/>
        <v>0</v>
      </c>
      <c r="F112" s="69">
        <f t="shared" si="53"/>
        <v>0</v>
      </c>
      <c r="G112" s="69">
        <f t="shared" si="53"/>
        <v>0</v>
      </c>
      <c r="H112" s="69">
        <f t="shared" si="53"/>
        <v>0</v>
      </c>
    </row>
    <row r="113" spans="1:8" ht="109.2" hidden="1">
      <c r="A113" s="45" t="s">
        <v>95</v>
      </c>
      <c r="B113" s="46" t="s">
        <v>96</v>
      </c>
      <c r="C113" s="66">
        <f t="shared" si="53"/>
        <v>0</v>
      </c>
      <c r="D113" s="66">
        <f t="shared" si="53"/>
        <v>0</v>
      </c>
      <c r="E113" s="66">
        <f t="shared" si="53"/>
        <v>0</v>
      </c>
      <c r="F113" s="66">
        <f t="shared" si="53"/>
        <v>0</v>
      </c>
      <c r="G113" s="66">
        <f t="shared" si="53"/>
        <v>0</v>
      </c>
      <c r="H113" s="66">
        <f t="shared" si="53"/>
        <v>0</v>
      </c>
    </row>
    <row r="114" spans="1:8" ht="79.5" hidden="1" customHeight="1">
      <c r="A114" s="45" t="s">
        <v>97</v>
      </c>
      <c r="B114" s="14" t="s">
        <v>98</v>
      </c>
      <c r="C114" s="66">
        <v>0</v>
      </c>
      <c r="D114" s="66">
        <v>0</v>
      </c>
      <c r="E114" s="66">
        <f>C114+D114</f>
        <v>0</v>
      </c>
      <c r="F114" s="66">
        <v>0</v>
      </c>
      <c r="G114" s="66">
        <v>0</v>
      </c>
      <c r="H114" s="66">
        <f>F114+G114</f>
        <v>0</v>
      </c>
    </row>
    <row r="115" spans="1:8" ht="50.85" hidden="1" customHeight="1">
      <c r="A115" s="31" t="s">
        <v>99</v>
      </c>
      <c r="B115" s="32" t="s">
        <v>100</v>
      </c>
      <c r="C115" s="69">
        <f t="shared" ref="C115:H115" si="54">C116</f>
        <v>-1440.8937700000001</v>
      </c>
      <c r="D115" s="69">
        <f t="shared" si="54"/>
        <v>0</v>
      </c>
      <c r="E115" s="69">
        <f t="shared" si="54"/>
        <v>-1440.8937700000001</v>
      </c>
      <c r="F115" s="69">
        <f t="shared" si="54"/>
        <v>0</v>
      </c>
      <c r="G115" s="69">
        <f t="shared" si="54"/>
        <v>0</v>
      </c>
      <c r="H115" s="69">
        <f t="shared" si="54"/>
        <v>0</v>
      </c>
    </row>
    <row r="116" spans="1:8" ht="62.4" hidden="1">
      <c r="A116" s="4" t="s">
        <v>106</v>
      </c>
      <c r="B116" s="33" t="s">
        <v>101</v>
      </c>
      <c r="C116" s="70">
        <f t="shared" ref="C116:H116" si="55">C117+C118</f>
        <v>-1440.8937700000001</v>
      </c>
      <c r="D116" s="70">
        <f t="shared" si="55"/>
        <v>0</v>
      </c>
      <c r="E116" s="70">
        <f t="shared" si="55"/>
        <v>-1440.8937700000001</v>
      </c>
      <c r="F116" s="70">
        <f t="shared" si="55"/>
        <v>0</v>
      </c>
      <c r="G116" s="70">
        <f t="shared" si="55"/>
        <v>0</v>
      </c>
      <c r="H116" s="70">
        <f t="shared" si="55"/>
        <v>0</v>
      </c>
    </row>
    <row r="117" spans="1:8" ht="78" hidden="1">
      <c r="A117" s="4" t="s">
        <v>102</v>
      </c>
      <c r="B117" s="33" t="s">
        <v>103</v>
      </c>
      <c r="C117" s="70">
        <v>0</v>
      </c>
      <c r="D117" s="70"/>
      <c r="E117" s="66">
        <f t="shared" ref="E117:E118" si="56">C117+D117</f>
        <v>0</v>
      </c>
      <c r="F117" s="70">
        <v>0</v>
      </c>
      <c r="G117" s="70"/>
      <c r="H117" s="66">
        <f t="shared" ref="H117:H118" si="57">F117+G117</f>
        <v>0</v>
      </c>
    </row>
    <row r="118" spans="1:8" ht="62.4" hidden="1">
      <c r="A118" s="4" t="s">
        <v>105</v>
      </c>
      <c r="B118" s="33" t="s">
        <v>104</v>
      </c>
      <c r="C118" s="70">
        <v>-1440.8937700000001</v>
      </c>
      <c r="D118" s="70">
        <v>0</v>
      </c>
      <c r="E118" s="66">
        <f t="shared" si="56"/>
        <v>-1440.8937700000001</v>
      </c>
      <c r="F118" s="70">
        <v>0</v>
      </c>
      <c r="G118" s="70">
        <v>0</v>
      </c>
      <c r="H118" s="66">
        <f t="shared" si="57"/>
        <v>0</v>
      </c>
    </row>
    <row r="119" spans="1:8" ht="15.6">
      <c r="A119" s="53"/>
      <c r="C119" s="68"/>
      <c r="D119" s="68"/>
      <c r="E119" s="68"/>
    </row>
  </sheetData>
  <mergeCells count="5">
    <mergeCell ref="A1:A2"/>
    <mergeCell ref="B1:B2"/>
    <mergeCell ref="G1:H1"/>
    <mergeCell ref="A3:H3"/>
    <mergeCell ref="A4:H4"/>
  </mergeCells>
  <pageMargins left="0.15748031496062992" right="0.15748031496062992" top="0.19685039370078741" bottom="0.19685039370078741"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рублей</vt:lpstr>
      <vt:lpstr>тыс.рублей</vt:lpstr>
      <vt:lpstr>рублей!Заголовки_для_печати</vt:lpstr>
      <vt:lpstr>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2021-12-16T12:16:39Z</dcterms:modified>
</cp:coreProperties>
</file>