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0" windowWidth="15580" windowHeight="9430" activeTab="2"/>
  </bookViews>
  <sheets>
    <sheet name="на 01.01.2022" sheetId="1" r:id="rId1"/>
    <sheet name="на 01.01.2023 " sheetId="4" r:id="rId2"/>
    <sheet name="на 01.01.2024" sheetId="5" r:id="rId3"/>
  </sheets>
  <definedNames>
    <definedName name="_xlnm.Print_Area" localSheetId="0">'на 01.01.2022'!$A$1:$Q$8</definedName>
    <definedName name="_xlnm.Print_Area" localSheetId="1">'на 01.01.2023 '!$A$1:$Q$9</definedName>
    <definedName name="_xlnm.Print_Area" localSheetId="2">'на 01.01.2024'!$A$1:$Q$8</definedName>
  </definedNames>
  <calcPr calcId="124519" iterate="1"/>
</workbook>
</file>

<file path=xl/calcChain.xml><?xml version="1.0" encoding="utf-8"?>
<calcChain xmlns="http://schemas.openxmlformats.org/spreadsheetml/2006/main">
  <c r="I12" i="5"/>
  <c r="Q12" s="1"/>
  <c r="A12"/>
  <c r="Q18" i="4"/>
  <c r="Q19"/>
  <c r="Q16"/>
  <c r="A21" i="1"/>
  <c r="A16" i="4"/>
  <c r="I26" i="1"/>
  <c r="I25"/>
  <c r="J21" l="1"/>
  <c r="F21"/>
  <c r="C11" i="5"/>
  <c r="E12"/>
  <c r="C15" i="4"/>
  <c r="E16"/>
  <c r="I16"/>
  <c r="I21" i="1"/>
  <c r="E21"/>
  <c r="A8" i="4"/>
  <c r="F11" i="1"/>
  <c r="F13" s="1"/>
  <c r="Q21" l="1"/>
  <c r="A8"/>
  <c r="E8" i="4"/>
  <c r="I8" i="5"/>
  <c r="A8"/>
  <c r="I8" i="4"/>
  <c r="I8" i="1"/>
  <c r="E8"/>
  <c r="Q8" l="1"/>
  <c r="Q8" i="4"/>
  <c r="E8" i="5"/>
  <c r="Q8" s="1"/>
</calcChain>
</file>

<file path=xl/sharedStrings.xml><?xml version="1.0" encoding="utf-8"?>
<sst xmlns="http://schemas.openxmlformats.org/spreadsheetml/2006/main" count="91" uniqueCount="32">
  <si>
    <t xml:space="preserve">Расчет </t>
  </si>
  <si>
    <t>Всего</t>
  </si>
  <si>
    <t>в том числе:</t>
  </si>
  <si>
    <t>Привлечение</t>
  </si>
  <si>
    <t>Погашение</t>
  </si>
  <si>
    <t>банковские кредиты</t>
  </si>
  <si>
    <t>бюджетные кредиты</t>
  </si>
  <si>
    <t>Погашение гарантий за счет заемщика</t>
  </si>
  <si>
    <t>Погашение муниципальных гарантий по ранее взысканным исполнительным листам</t>
  </si>
  <si>
    <t xml:space="preserve">муниципальные гарантии </t>
  </si>
  <si>
    <t>Источники внутреннего финансирования, программа муниципальных заимствований, программа муниципальных гарантий</t>
  </si>
  <si>
    <t>муниципальные гарантии</t>
  </si>
  <si>
    <t>Погашение гарантий за счет средств местного бюджета без регресса (расходы)</t>
  </si>
  <si>
    <t>(тыс. рублей)</t>
  </si>
  <si>
    <t>Списание*</t>
  </si>
  <si>
    <t>ИТОГО муниципальный долг</t>
  </si>
  <si>
    <t>Объем муниципального долга на 01.01.2021 года (ожидаемый)</t>
  </si>
  <si>
    <t>задолженность по гарантии на 01.01.2021 года</t>
  </si>
  <si>
    <t xml:space="preserve">дефицит </t>
  </si>
  <si>
    <t>Объем муниципального долга на 01.01.2022 года (ожидаемый)</t>
  </si>
  <si>
    <t>задолженность по кредитам на 01.01.2021г.</t>
  </si>
  <si>
    <t>верхнего предела муниципального внутреннего долга бюджета МО г. Балаково по состоянию на 1 января 2023 года</t>
  </si>
  <si>
    <t xml:space="preserve">Верхний предел муниципального внутреннего долга по состоянию на 1 января 2023 года </t>
  </si>
  <si>
    <t>верхнего предела муниципального внутреннего долга бюджета МО г. Балаково по состоянию на 1 января 2022 года</t>
  </si>
  <si>
    <t xml:space="preserve">Верхний предел муниципального внутреннего долга по состоянию на 1 января 2022 года </t>
  </si>
  <si>
    <t>верхнего предела муниципального внутреннего долга бюджета МО г. Балаково по состоянию на 1 января 2024 года</t>
  </si>
  <si>
    <t xml:space="preserve">Верхний предел муниципального внутреннего долга по состоянию на 1 января 2024 года </t>
  </si>
  <si>
    <t>Объем муниципального долга на 01.01.2023 года (ожидаемый)</t>
  </si>
  <si>
    <t>всего</t>
  </si>
  <si>
    <t>без остатка</t>
  </si>
  <si>
    <t>бюдж</t>
  </si>
  <si>
    <t>комм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</si>
</sst>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0.0"/>
    <numFmt numFmtId="166" formatCode="_-* #,##0.0\ _р_._-;\-* #,##0.0\ _р_._-;_-* &quot;-&quot;??\ _р_._-;_-@_-"/>
  </numFmts>
  <fonts count="1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165" fontId="0" fillId="0" borderId="0" xfId="0" applyNumberFormat="1"/>
    <xf numFmtId="0" fontId="3" fillId="0" borderId="0" xfId="0" applyFont="1"/>
    <xf numFmtId="0" fontId="3" fillId="0" borderId="0" xfId="0" applyFont="1" applyAlignment="1"/>
    <xf numFmtId="0" fontId="2" fillId="2" borderId="4" xfId="0" applyFont="1" applyFill="1" applyBorder="1" applyAlignment="1">
      <alignment vertical="center" wrapText="1"/>
    </xf>
    <xf numFmtId="166" fontId="5" fillId="0" borderId="0" xfId="1" applyNumberFormat="1" applyFont="1"/>
    <xf numFmtId="0" fontId="0" fillId="0" borderId="0" xfId="0" applyAlignment="1"/>
    <xf numFmtId="0" fontId="7" fillId="2" borderId="4" xfId="0" applyFont="1" applyFill="1" applyBorder="1" applyAlignment="1">
      <alignment vertical="center" wrapText="1"/>
    </xf>
    <xf numFmtId="164" fontId="8" fillId="0" borderId="0" xfId="1" applyFont="1"/>
    <xf numFmtId="164" fontId="8" fillId="0" borderId="9" xfId="1" applyFont="1" applyBorder="1"/>
    <xf numFmtId="165" fontId="6" fillId="2" borderId="4" xfId="0" applyNumberFormat="1" applyFont="1" applyFill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164" fontId="8" fillId="0" borderId="0" xfId="0" applyNumberFormat="1" applyFont="1"/>
    <xf numFmtId="164" fontId="9" fillId="0" borderId="9" xfId="1" applyFont="1" applyBorder="1"/>
    <xf numFmtId="164" fontId="10" fillId="0" borderId="0" xfId="1" applyFont="1"/>
    <xf numFmtId="164" fontId="10" fillId="0" borderId="0" xfId="0" applyNumberFormat="1" applyFont="1"/>
    <xf numFmtId="43" fontId="10" fillId="0" borderId="0" xfId="0" applyNumberFormat="1" applyFont="1"/>
    <xf numFmtId="0" fontId="2" fillId="0" borderId="8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0" fillId="0" borderId="0" xfId="1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6"/>
  <sheetViews>
    <sheetView zoomScale="80" zoomScaleNormal="80" workbookViewId="0">
      <selection sqref="A1:Q8"/>
    </sheetView>
  </sheetViews>
  <sheetFormatPr defaultRowHeight="14.5"/>
  <cols>
    <col min="1" max="1" width="13.6328125" customWidth="1"/>
    <col min="2" max="2" width="12.90625" customWidth="1"/>
    <col min="3" max="4" width="11" customWidth="1"/>
    <col min="5" max="5" width="14.81640625" customWidth="1"/>
    <col min="6" max="6" width="15.26953125" customWidth="1"/>
    <col min="7" max="7" width="12.7265625" customWidth="1"/>
    <col min="8" max="8" width="11" customWidth="1"/>
    <col min="9" max="9" width="17.54296875" customWidth="1"/>
    <col min="10" max="10" width="13.90625" customWidth="1"/>
    <col min="11" max="11" width="13.1796875" customWidth="1"/>
    <col min="12" max="16" width="11" customWidth="1"/>
    <col min="17" max="17" width="15.81640625" customWidth="1"/>
  </cols>
  <sheetData>
    <row r="1" spans="1:17" ht="44.5" customHeight="1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7" ht="37.5" customHeight="1">
      <c r="A2" s="25" t="s">
        <v>23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27" customHeight="1" thickBot="1">
      <c r="A3" s="1"/>
      <c r="P3" s="22" t="s">
        <v>13</v>
      </c>
      <c r="Q3" s="22"/>
    </row>
    <row r="4" spans="1:17" ht="81" customHeight="1" thickBot="1">
      <c r="A4" s="28" t="s">
        <v>16</v>
      </c>
      <c r="B4" s="29"/>
      <c r="C4" s="29"/>
      <c r="D4" s="30"/>
      <c r="E4" s="28" t="s">
        <v>10</v>
      </c>
      <c r="F4" s="29"/>
      <c r="G4" s="29"/>
      <c r="H4" s="29"/>
      <c r="I4" s="29"/>
      <c r="J4" s="29"/>
      <c r="K4" s="29"/>
      <c r="L4" s="30"/>
      <c r="M4" s="26" t="s">
        <v>14</v>
      </c>
      <c r="N4" s="26" t="s">
        <v>12</v>
      </c>
      <c r="O4" s="26" t="s">
        <v>7</v>
      </c>
      <c r="P4" s="26" t="s">
        <v>8</v>
      </c>
      <c r="Q4" s="26" t="s">
        <v>24</v>
      </c>
    </row>
    <row r="5" spans="1:17" ht="15" thickBot="1">
      <c r="A5" s="26" t="s">
        <v>1</v>
      </c>
      <c r="B5" s="28" t="s">
        <v>2</v>
      </c>
      <c r="C5" s="29"/>
      <c r="D5" s="30"/>
      <c r="E5" s="28" t="s">
        <v>3</v>
      </c>
      <c r="F5" s="29"/>
      <c r="G5" s="29"/>
      <c r="H5" s="30"/>
      <c r="I5" s="28" t="s">
        <v>4</v>
      </c>
      <c r="J5" s="29"/>
      <c r="K5" s="29"/>
      <c r="L5" s="30"/>
      <c r="M5" s="31"/>
      <c r="N5" s="31"/>
      <c r="O5" s="31"/>
      <c r="P5" s="31"/>
      <c r="Q5" s="31"/>
    </row>
    <row r="6" spans="1:17" ht="15" thickBot="1">
      <c r="A6" s="31"/>
      <c r="B6" s="26" t="s">
        <v>5</v>
      </c>
      <c r="C6" s="26" t="s">
        <v>6</v>
      </c>
      <c r="D6" s="26" t="s">
        <v>9</v>
      </c>
      <c r="E6" s="26" t="s">
        <v>1</v>
      </c>
      <c r="F6" s="28" t="s">
        <v>2</v>
      </c>
      <c r="G6" s="29"/>
      <c r="H6" s="30"/>
      <c r="I6" s="26" t="s">
        <v>1</v>
      </c>
      <c r="J6" s="28" t="s">
        <v>2</v>
      </c>
      <c r="K6" s="29"/>
      <c r="L6" s="30"/>
      <c r="M6" s="31"/>
      <c r="N6" s="31"/>
      <c r="O6" s="31"/>
      <c r="P6" s="31"/>
      <c r="Q6" s="31"/>
    </row>
    <row r="7" spans="1:17" ht="52.25" customHeight="1" thickBot="1">
      <c r="A7" s="27"/>
      <c r="B7" s="27"/>
      <c r="C7" s="27"/>
      <c r="D7" s="27"/>
      <c r="E7" s="27"/>
      <c r="F7" s="2" t="s">
        <v>5</v>
      </c>
      <c r="G7" s="2" t="s">
        <v>6</v>
      </c>
      <c r="H7" s="2" t="s">
        <v>11</v>
      </c>
      <c r="I7" s="27"/>
      <c r="J7" s="2" t="s">
        <v>5</v>
      </c>
      <c r="K7" s="2" t="s">
        <v>6</v>
      </c>
      <c r="L7" s="2" t="s">
        <v>11</v>
      </c>
      <c r="M7" s="27"/>
      <c r="N7" s="27"/>
      <c r="O7" s="27"/>
      <c r="P7" s="27"/>
      <c r="Q7" s="27"/>
    </row>
    <row r="8" spans="1:17" ht="81" customHeight="1" thickBot="1">
      <c r="A8" s="3">
        <f>B8+C8+D8</f>
        <v>127800</v>
      </c>
      <c r="B8" s="12">
        <v>127800</v>
      </c>
      <c r="C8" s="4"/>
      <c r="D8" s="4">
        <v>0</v>
      </c>
      <c r="E8" s="3">
        <f>F8+G8+H8</f>
        <v>210267.7</v>
      </c>
      <c r="F8" s="9">
        <v>166269.6</v>
      </c>
      <c r="G8" s="4">
        <v>43998.1</v>
      </c>
      <c r="H8" s="4">
        <v>0</v>
      </c>
      <c r="I8" s="3">
        <f>J8+K8+L8</f>
        <v>165000</v>
      </c>
      <c r="J8" s="9">
        <v>155000</v>
      </c>
      <c r="K8" s="4">
        <v>10000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f>A8+E8-I8</f>
        <v>173067.7</v>
      </c>
    </row>
    <row r="10" spans="1:17" hidden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1:17" hidden="1">
      <c r="A11" t="s">
        <v>17</v>
      </c>
      <c r="F11">
        <f>D8-N8</f>
        <v>0</v>
      </c>
    </row>
    <row r="12" spans="1:17" hidden="1">
      <c r="A12" t="s">
        <v>20</v>
      </c>
      <c r="F12">
        <v>168682.4</v>
      </c>
    </row>
    <row r="13" spans="1:17" hidden="1">
      <c r="A13" s="7" t="s">
        <v>15</v>
      </c>
      <c r="B13" s="7"/>
      <c r="C13" s="7"/>
      <c r="D13" s="7"/>
      <c r="E13" s="7"/>
      <c r="F13" s="7">
        <f>F11+F12</f>
        <v>168682.4</v>
      </c>
    </row>
    <row r="14" spans="1:17" hidden="1">
      <c r="F14" s="7"/>
    </row>
    <row r="15" spans="1:17" hidden="1">
      <c r="F15" s="6"/>
    </row>
    <row r="16" spans="1:17">
      <c r="A16" t="s">
        <v>18</v>
      </c>
      <c r="C16" s="10">
        <v>50302.9</v>
      </c>
      <c r="F16" s="6"/>
    </row>
    <row r="18" spans="1:17">
      <c r="A18" t="s">
        <v>28</v>
      </c>
      <c r="B18" s="32">
        <v>82474390.719999999</v>
      </c>
      <c r="C18" s="32"/>
      <c r="D18" t="s">
        <v>29</v>
      </c>
      <c r="E18" s="19">
        <v>45267714.32</v>
      </c>
    </row>
    <row r="19" spans="1:17" ht="5.5" customHeight="1"/>
    <row r="20" spans="1:17" ht="5.5" customHeight="1"/>
    <row r="21" spans="1:17" s="13" customFormat="1" ht="10.5">
      <c r="A21" s="14">
        <f>B21+C21</f>
        <v>127800000</v>
      </c>
      <c r="B21" s="18">
        <v>127800000</v>
      </c>
      <c r="C21" s="14"/>
      <c r="D21" s="14"/>
      <c r="E21" s="14">
        <f>F21+G21+H21</f>
        <v>210267714.31999999</v>
      </c>
      <c r="F21" s="18">
        <f>266304834.32-5035220-95000000</f>
        <v>166269614.31999999</v>
      </c>
      <c r="G21" s="18">
        <v>43998100</v>
      </c>
      <c r="H21" s="14"/>
      <c r="I21" s="14">
        <f>J21+K21+L21</f>
        <v>165000000</v>
      </c>
      <c r="J21" s="14">
        <f>250000000-95000000</f>
        <v>155000000</v>
      </c>
      <c r="K21" s="18">
        <v>10000000</v>
      </c>
      <c r="L21" s="14"/>
      <c r="M21" s="14"/>
      <c r="N21" s="14"/>
      <c r="O21" s="14"/>
      <c r="P21" s="14"/>
      <c r="Q21" s="14">
        <f>B21+E21-I21</f>
        <v>173067714.31999999</v>
      </c>
    </row>
    <row r="25" spans="1:17">
      <c r="I25" s="20">
        <f>B21+F21-J21</f>
        <v>139069614.31999999</v>
      </c>
    </row>
    <row r="26" spans="1:17">
      <c r="I26" s="20">
        <f>G21-K21</f>
        <v>33998100</v>
      </c>
    </row>
  </sheetData>
  <mergeCells count="22">
    <mergeCell ref="B18:C18"/>
    <mergeCell ref="B5:D5"/>
    <mergeCell ref="M4:M7"/>
    <mergeCell ref="E5:H5"/>
    <mergeCell ref="I5:L5"/>
    <mergeCell ref="J6:L6"/>
    <mergeCell ref="P3:Q3"/>
    <mergeCell ref="A1:P1"/>
    <mergeCell ref="A2:Q2"/>
    <mergeCell ref="B6:B7"/>
    <mergeCell ref="C6:C7"/>
    <mergeCell ref="D6:D7"/>
    <mergeCell ref="E6:E7"/>
    <mergeCell ref="F6:H6"/>
    <mergeCell ref="I6:I7"/>
    <mergeCell ref="A4:D4"/>
    <mergeCell ref="E4:L4"/>
    <mergeCell ref="N4:N7"/>
    <mergeCell ref="O4:O7"/>
    <mergeCell ref="P4:P7"/>
    <mergeCell ref="Q4:Q7"/>
    <mergeCell ref="A5:A7"/>
  </mergeCells>
  <pageMargins left="0.51181102362204722" right="0.31496062992125984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"/>
  <sheetViews>
    <sheetView zoomScale="80" zoomScaleNormal="80" workbookViewId="0">
      <selection sqref="A1:Q9"/>
    </sheetView>
  </sheetViews>
  <sheetFormatPr defaultRowHeight="14.5"/>
  <cols>
    <col min="1" max="1" width="12.7265625" customWidth="1"/>
    <col min="2" max="2" width="15.54296875" customWidth="1"/>
    <col min="3" max="3" width="13.6328125" customWidth="1"/>
    <col min="4" max="4" width="11" customWidth="1"/>
    <col min="5" max="5" width="15.1796875" customWidth="1"/>
    <col min="6" max="6" width="15.08984375" customWidth="1"/>
    <col min="7" max="8" width="11" customWidth="1"/>
    <col min="9" max="9" width="14.08984375" customWidth="1"/>
    <col min="10" max="10" width="14.90625" customWidth="1"/>
    <col min="11" max="15" width="11" customWidth="1"/>
    <col min="16" max="16" width="11.81640625" customWidth="1"/>
    <col min="17" max="17" width="14.54296875" customWidth="1"/>
  </cols>
  <sheetData>
    <row r="1" spans="1:17" ht="45" customHeight="1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7" ht="32.5" customHeight="1">
      <c r="A2" s="25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27" customHeight="1" thickBot="1">
      <c r="A3" s="1"/>
      <c r="P3" s="22" t="s">
        <v>13</v>
      </c>
      <c r="Q3" s="22"/>
    </row>
    <row r="4" spans="1:17" ht="81" customHeight="1" thickBot="1">
      <c r="A4" s="28" t="s">
        <v>19</v>
      </c>
      <c r="B4" s="29"/>
      <c r="C4" s="29"/>
      <c r="D4" s="30"/>
      <c r="E4" s="28" t="s">
        <v>10</v>
      </c>
      <c r="F4" s="29"/>
      <c r="G4" s="29"/>
      <c r="H4" s="29"/>
      <c r="I4" s="29"/>
      <c r="J4" s="29"/>
      <c r="K4" s="29"/>
      <c r="L4" s="30"/>
      <c r="M4" s="26" t="s">
        <v>14</v>
      </c>
      <c r="N4" s="26" t="s">
        <v>12</v>
      </c>
      <c r="O4" s="26" t="s">
        <v>7</v>
      </c>
      <c r="P4" s="26" t="s">
        <v>8</v>
      </c>
      <c r="Q4" s="26" t="s">
        <v>22</v>
      </c>
    </row>
    <row r="5" spans="1:17" ht="15" thickBot="1">
      <c r="A5" s="26" t="s">
        <v>1</v>
      </c>
      <c r="B5" s="28" t="s">
        <v>2</v>
      </c>
      <c r="C5" s="29"/>
      <c r="D5" s="30"/>
      <c r="E5" s="28" t="s">
        <v>3</v>
      </c>
      <c r="F5" s="29"/>
      <c r="G5" s="29"/>
      <c r="H5" s="30"/>
      <c r="I5" s="28" t="s">
        <v>4</v>
      </c>
      <c r="J5" s="29"/>
      <c r="K5" s="29"/>
      <c r="L5" s="30"/>
      <c r="M5" s="31"/>
      <c r="N5" s="31"/>
      <c r="O5" s="31"/>
      <c r="P5" s="31"/>
      <c r="Q5" s="31"/>
    </row>
    <row r="6" spans="1:17" ht="15" thickBot="1">
      <c r="A6" s="31"/>
      <c r="B6" s="26" t="s">
        <v>5</v>
      </c>
      <c r="C6" s="26" t="s">
        <v>6</v>
      </c>
      <c r="D6" s="26" t="s">
        <v>9</v>
      </c>
      <c r="E6" s="26" t="s">
        <v>1</v>
      </c>
      <c r="F6" s="28" t="s">
        <v>2</v>
      </c>
      <c r="G6" s="29"/>
      <c r="H6" s="30"/>
      <c r="I6" s="26" t="s">
        <v>1</v>
      </c>
      <c r="J6" s="28" t="s">
        <v>2</v>
      </c>
      <c r="K6" s="29"/>
      <c r="L6" s="30"/>
      <c r="M6" s="31"/>
      <c r="N6" s="31"/>
      <c r="O6" s="31"/>
      <c r="P6" s="31"/>
      <c r="Q6" s="31"/>
    </row>
    <row r="7" spans="1:17" ht="52.25" customHeight="1" thickBot="1">
      <c r="A7" s="27"/>
      <c r="B7" s="27"/>
      <c r="C7" s="27"/>
      <c r="D7" s="27"/>
      <c r="E7" s="27"/>
      <c r="F7" s="2" t="s">
        <v>5</v>
      </c>
      <c r="G7" s="2" t="s">
        <v>6</v>
      </c>
      <c r="H7" s="2" t="s">
        <v>11</v>
      </c>
      <c r="I7" s="27"/>
      <c r="J7" s="2" t="s">
        <v>5</v>
      </c>
      <c r="K7" s="2" t="s">
        <v>6</v>
      </c>
      <c r="L7" s="2" t="s">
        <v>11</v>
      </c>
      <c r="M7" s="27"/>
      <c r="N7" s="27"/>
      <c r="O7" s="27"/>
      <c r="P7" s="27"/>
      <c r="Q7" s="27"/>
    </row>
    <row r="8" spans="1:17" ht="81" customHeight="1" thickBot="1">
      <c r="A8" s="3">
        <f>B8+C8+D8</f>
        <v>173067.7</v>
      </c>
      <c r="B8" s="4">
        <v>139069.6</v>
      </c>
      <c r="C8" s="4">
        <v>33998.1</v>
      </c>
      <c r="D8" s="4">
        <v>0</v>
      </c>
      <c r="E8" s="3">
        <f>F8+G8+H8</f>
        <v>352723</v>
      </c>
      <c r="F8" s="15">
        <v>352723</v>
      </c>
      <c r="G8" s="4">
        <v>0</v>
      </c>
      <c r="H8" s="4">
        <v>0</v>
      </c>
      <c r="I8" s="16">
        <f>J8+K8+L8</f>
        <v>300302.90000000002</v>
      </c>
      <c r="J8" s="4">
        <v>300302.90000000002</v>
      </c>
      <c r="K8" s="4"/>
      <c r="L8" s="4"/>
      <c r="M8" s="4">
        <v>0</v>
      </c>
      <c r="N8" s="4">
        <v>0</v>
      </c>
      <c r="O8" s="4">
        <v>0</v>
      </c>
      <c r="P8" s="4">
        <v>0</v>
      </c>
      <c r="Q8" s="9">
        <f>A8+E8-I8-N8</f>
        <v>225487.79999999993</v>
      </c>
    </row>
    <row r="13" spans="1:17">
      <c r="F13" s="7"/>
    </row>
    <row r="14" spans="1:17">
      <c r="B14" t="s">
        <v>18</v>
      </c>
      <c r="C14" s="10">
        <v>52420.1</v>
      </c>
      <c r="F14" s="6"/>
    </row>
    <row r="15" spans="1:17">
      <c r="C15" s="17">
        <f>E16-I16</f>
        <v>52420100.120000005</v>
      </c>
      <c r="F15" s="6"/>
    </row>
    <row r="16" spans="1:17" s="13" customFormat="1" ht="10.5">
      <c r="A16" s="14">
        <f>B16+C16</f>
        <v>173067714.31999999</v>
      </c>
      <c r="B16" s="14">
        <v>139069614.31999999</v>
      </c>
      <c r="C16" s="14">
        <v>33998100</v>
      </c>
      <c r="D16" s="14"/>
      <c r="E16" s="14">
        <f>F16</f>
        <v>352723034.44</v>
      </c>
      <c r="F16" s="14">
        <v>352723034.44</v>
      </c>
      <c r="G16" s="14"/>
      <c r="H16" s="14"/>
      <c r="I16" s="14">
        <f>J16+K16+L16</f>
        <v>300302934.31999999</v>
      </c>
      <c r="J16" s="14">
        <v>300302934.31999999</v>
      </c>
      <c r="K16" s="14"/>
      <c r="L16" s="14"/>
      <c r="M16" s="14"/>
      <c r="N16" s="14"/>
      <c r="O16" s="14"/>
      <c r="P16" s="14"/>
      <c r="Q16" s="14">
        <f>A16+E16-I16</f>
        <v>225487814.44</v>
      </c>
    </row>
    <row r="18" spans="15:17">
      <c r="O18" t="s">
        <v>30</v>
      </c>
      <c r="Q18" s="21">
        <f>C16+G16-K16</f>
        <v>33998100</v>
      </c>
    </row>
    <row r="19" spans="15:17">
      <c r="O19" t="s">
        <v>31</v>
      </c>
      <c r="Q19" s="21">
        <f>B16+F16-J16</f>
        <v>191489714.44</v>
      </c>
    </row>
  </sheetData>
  <mergeCells count="21">
    <mergeCell ref="A1:P1"/>
    <mergeCell ref="A2:Q2"/>
    <mergeCell ref="A4:D4"/>
    <mergeCell ref="E4:L4"/>
    <mergeCell ref="M4:M7"/>
    <mergeCell ref="N4:N7"/>
    <mergeCell ref="O4:O7"/>
    <mergeCell ref="P4:P7"/>
    <mergeCell ref="Q4:Q7"/>
    <mergeCell ref="F6:H6"/>
    <mergeCell ref="I6:I7"/>
    <mergeCell ref="J6:L6"/>
    <mergeCell ref="A5:A7"/>
    <mergeCell ref="B5:D5"/>
    <mergeCell ref="E5:H5"/>
    <mergeCell ref="I5:L5"/>
    <mergeCell ref="P3:Q3"/>
    <mergeCell ref="B6:B7"/>
    <mergeCell ref="C6:C7"/>
    <mergeCell ref="D6:D7"/>
    <mergeCell ref="E6:E7"/>
  </mergeCells>
  <pageMargins left="0.51181102362204722" right="0.31496062992125984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"/>
  <sheetViews>
    <sheetView tabSelected="1" zoomScale="80" zoomScaleNormal="80" workbookViewId="0">
      <selection sqref="A1:Q8"/>
    </sheetView>
  </sheetViews>
  <sheetFormatPr defaultRowHeight="14.5"/>
  <cols>
    <col min="1" max="1" width="13.36328125" customWidth="1"/>
    <col min="2" max="2" width="13.7265625" customWidth="1"/>
    <col min="3" max="3" width="13.36328125" customWidth="1"/>
    <col min="4" max="4" width="11" customWidth="1"/>
    <col min="5" max="6" width="14.26953125" customWidth="1"/>
    <col min="7" max="8" width="11" customWidth="1"/>
    <col min="9" max="9" width="14.1796875" customWidth="1"/>
    <col min="10" max="10" width="13.6328125" customWidth="1"/>
    <col min="11" max="11" width="11.90625" customWidth="1"/>
    <col min="12" max="15" width="11" customWidth="1"/>
    <col min="16" max="16" width="11.81640625" customWidth="1"/>
    <col min="17" max="17" width="13.36328125" customWidth="1"/>
  </cols>
  <sheetData>
    <row r="1" spans="1:17" ht="52.5" customHeight="1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7" ht="38" customHeight="1">
      <c r="A2" s="25" t="s">
        <v>25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27" customHeight="1" thickBot="1">
      <c r="A3" s="1"/>
      <c r="Q3" s="5" t="s">
        <v>13</v>
      </c>
    </row>
    <row r="4" spans="1:17" ht="81" customHeight="1" thickBot="1">
      <c r="A4" s="28" t="s">
        <v>27</v>
      </c>
      <c r="B4" s="29"/>
      <c r="C4" s="29"/>
      <c r="D4" s="30"/>
      <c r="E4" s="28" t="s">
        <v>10</v>
      </c>
      <c r="F4" s="29"/>
      <c r="G4" s="29"/>
      <c r="H4" s="29"/>
      <c r="I4" s="29"/>
      <c r="J4" s="29"/>
      <c r="K4" s="29"/>
      <c r="L4" s="30"/>
      <c r="M4" s="26" t="s">
        <v>14</v>
      </c>
      <c r="N4" s="26" t="s">
        <v>12</v>
      </c>
      <c r="O4" s="26" t="s">
        <v>7</v>
      </c>
      <c r="P4" s="26" t="s">
        <v>8</v>
      </c>
      <c r="Q4" s="26" t="s">
        <v>26</v>
      </c>
    </row>
    <row r="5" spans="1:17" ht="15" thickBot="1">
      <c r="A5" s="26" t="s">
        <v>1</v>
      </c>
      <c r="B5" s="28" t="s">
        <v>2</v>
      </c>
      <c r="C5" s="29"/>
      <c r="D5" s="30"/>
      <c r="E5" s="28" t="s">
        <v>3</v>
      </c>
      <c r="F5" s="29"/>
      <c r="G5" s="29"/>
      <c r="H5" s="30"/>
      <c r="I5" s="28" t="s">
        <v>4</v>
      </c>
      <c r="J5" s="29"/>
      <c r="K5" s="29"/>
      <c r="L5" s="30"/>
      <c r="M5" s="31"/>
      <c r="N5" s="31"/>
      <c r="O5" s="31"/>
      <c r="P5" s="31"/>
      <c r="Q5" s="31"/>
    </row>
    <row r="6" spans="1:17" ht="15" thickBot="1">
      <c r="A6" s="31"/>
      <c r="B6" s="26" t="s">
        <v>5</v>
      </c>
      <c r="C6" s="26" t="s">
        <v>6</v>
      </c>
      <c r="D6" s="26" t="s">
        <v>9</v>
      </c>
      <c r="E6" s="26" t="s">
        <v>1</v>
      </c>
      <c r="F6" s="28" t="s">
        <v>2</v>
      </c>
      <c r="G6" s="29"/>
      <c r="H6" s="30"/>
      <c r="I6" s="26" t="s">
        <v>1</v>
      </c>
      <c r="J6" s="28" t="s">
        <v>2</v>
      </c>
      <c r="K6" s="29"/>
      <c r="L6" s="30"/>
      <c r="M6" s="31"/>
      <c r="N6" s="31"/>
      <c r="O6" s="31"/>
      <c r="P6" s="31"/>
      <c r="Q6" s="31"/>
    </row>
    <row r="7" spans="1:17" ht="52.25" customHeight="1" thickBot="1">
      <c r="A7" s="27"/>
      <c r="B7" s="27"/>
      <c r="C7" s="27"/>
      <c r="D7" s="27"/>
      <c r="E7" s="27"/>
      <c r="F7" s="2" t="s">
        <v>5</v>
      </c>
      <c r="G7" s="2" t="s">
        <v>6</v>
      </c>
      <c r="H7" s="2" t="s">
        <v>11</v>
      </c>
      <c r="I7" s="27"/>
      <c r="J7" s="2" t="s">
        <v>5</v>
      </c>
      <c r="K7" s="2" t="s">
        <v>6</v>
      </c>
      <c r="L7" s="2" t="s">
        <v>11</v>
      </c>
      <c r="M7" s="27"/>
      <c r="N7" s="27"/>
      <c r="O7" s="27"/>
      <c r="P7" s="27"/>
      <c r="Q7" s="27"/>
    </row>
    <row r="8" spans="1:17" ht="81" customHeight="1" thickBot="1">
      <c r="A8" s="3">
        <f>B8+C8+D8</f>
        <v>225487.80000000002</v>
      </c>
      <c r="B8" s="4">
        <v>191489.7</v>
      </c>
      <c r="C8" s="4">
        <v>33998.1</v>
      </c>
      <c r="D8" s="4">
        <v>0</v>
      </c>
      <c r="E8" s="3">
        <f>F8+G8+H8</f>
        <v>407923</v>
      </c>
      <c r="F8" s="4">
        <v>407923</v>
      </c>
      <c r="G8" s="4">
        <v>0</v>
      </c>
      <c r="H8" s="4">
        <v>0</v>
      </c>
      <c r="I8" s="3">
        <f>J8+K8+L8</f>
        <v>354542.9</v>
      </c>
      <c r="J8" s="4">
        <v>354542.9</v>
      </c>
      <c r="K8" s="4"/>
      <c r="L8" s="4"/>
      <c r="M8" s="4">
        <v>0</v>
      </c>
      <c r="N8" s="4">
        <v>0</v>
      </c>
      <c r="O8" s="4">
        <v>0</v>
      </c>
      <c r="P8" s="4">
        <v>0</v>
      </c>
      <c r="Q8" s="4">
        <f>A8+E8-I8-N8</f>
        <v>278867.90000000002</v>
      </c>
    </row>
    <row r="9" spans="1:17">
      <c r="F9" s="8"/>
    </row>
    <row r="10" spans="1:17">
      <c r="B10" t="s">
        <v>18</v>
      </c>
      <c r="C10" s="10">
        <v>53380.1</v>
      </c>
      <c r="F10" s="6"/>
    </row>
    <row r="11" spans="1:17">
      <c r="C11" s="17">
        <f>E12-I12</f>
        <v>53380100.120000005</v>
      </c>
      <c r="F11" s="6"/>
    </row>
    <row r="12" spans="1:17">
      <c r="A12" s="14">
        <f>B12+C12</f>
        <v>225487814.44</v>
      </c>
      <c r="B12" s="14">
        <v>191489714.44</v>
      </c>
      <c r="C12" s="14">
        <v>33998100</v>
      </c>
      <c r="D12" s="14"/>
      <c r="E12" s="14">
        <f>F12</f>
        <v>407923034.56</v>
      </c>
      <c r="F12" s="14">
        <v>407923034.56</v>
      </c>
      <c r="G12" s="14"/>
      <c r="H12" s="14"/>
      <c r="I12" s="14">
        <f>J12+K12</f>
        <v>354542934.44</v>
      </c>
      <c r="J12" s="14">
        <v>354542934.44</v>
      </c>
      <c r="K12" s="14"/>
      <c r="L12" s="14"/>
      <c r="M12" s="14"/>
      <c r="N12" s="14"/>
      <c r="O12" s="14"/>
      <c r="P12" s="14"/>
      <c r="Q12" s="14">
        <f>A12+E12-I12</f>
        <v>278867914.56</v>
      </c>
    </row>
  </sheetData>
  <mergeCells count="20">
    <mergeCell ref="A1:P1"/>
    <mergeCell ref="A2:Q2"/>
    <mergeCell ref="A4:D4"/>
    <mergeCell ref="E4:L4"/>
    <mergeCell ref="M4:M7"/>
    <mergeCell ref="N4:N7"/>
    <mergeCell ref="O4:O7"/>
    <mergeCell ref="P4:P7"/>
    <mergeCell ref="Q4:Q7"/>
    <mergeCell ref="F6:H6"/>
    <mergeCell ref="I6:I7"/>
    <mergeCell ref="J6:L6"/>
    <mergeCell ref="A5:A7"/>
    <mergeCell ref="B5:D5"/>
    <mergeCell ref="E5:H5"/>
    <mergeCell ref="I5:L5"/>
    <mergeCell ref="B6:B7"/>
    <mergeCell ref="C6:C7"/>
    <mergeCell ref="D6:D7"/>
    <mergeCell ref="E6:E7"/>
  </mergeCells>
  <pageMargins left="0.51181102362204722" right="0.31496062992125984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на 01.01.2022</vt:lpstr>
      <vt:lpstr>на 01.01.2023 </vt:lpstr>
      <vt:lpstr>на 01.01.2024</vt:lpstr>
      <vt:lpstr>'на 01.01.2022'!Область_печати</vt:lpstr>
      <vt:lpstr>'на 01.01.2023 '!Область_печати</vt:lpstr>
      <vt:lpstr>'на 01.01.2024'!Область_печати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Куманцова</dc:creator>
  <cp:lastModifiedBy>Вера Александровна Почтаренко</cp:lastModifiedBy>
  <cp:lastPrinted>2021-12-17T06:13:15Z</cp:lastPrinted>
  <dcterms:created xsi:type="dcterms:W3CDTF">2016-10-03T12:08:29Z</dcterms:created>
  <dcterms:modified xsi:type="dcterms:W3CDTF">2021-12-17T06:13:42Z</dcterms:modified>
</cp:coreProperties>
</file>